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37.1\Users\Public\Documents\Решения для советов\2021\Бюджет 26.02.2021\Бюджет 26.02.2021\"/>
    </mc:Choice>
  </mc:AlternateContent>
  <bookViews>
    <workbookView xWindow="0" yWindow="0" windowWidth="28800" windowHeight="12435" tabRatio="638" activeTab="5"/>
  </bookViews>
  <sheets>
    <sheet name="Прил.1" sheetId="7" r:id="rId1"/>
    <sheet name="Прил.2" sheetId="3" r:id="rId2"/>
    <sheet name="Прил.3" sheetId="4" r:id="rId3"/>
    <sheet name="Прил.4" sheetId="5" r:id="rId4"/>
    <sheet name="Прил.5" sheetId="2" r:id="rId5"/>
    <sheet name="Прил.6" sheetId="6" r:id="rId6"/>
  </sheets>
  <calcPr calcId="152511"/>
</workbook>
</file>

<file path=xl/calcChain.xml><?xml version="1.0" encoding="utf-8"?>
<calcChain xmlns="http://schemas.openxmlformats.org/spreadsheetml/2006/main">
  <c r="L324" i="4" l="1"/>
  <c r="L323" i="4" s="1"/>
  <c r="L322" i="4" s="1"/>
  <c r="M324" i="4"/>
  <c r="M323" i="4" s="1"/>
  <c r="M322" i="4" s="1"/>
  <c r="K324" i="4"/>
  <c r="K323" i="4" s="1"/>
  <c r="K322" i="4" s="1"/>
  <c r="K276" i="4"/>
  <c r="K275" i="4" s="1"/>
  <c r="K274" i="4" s="1"/>
  <c r="L62" i="4" l="1"/>
  <c r="L61" i="4" s="1"/>
  <c r="L60" i="4" s="1"/>
  <c r="M62" i="4"/>
  <c r="M61" i="4" s="1"/>
  <c r="M60" i="4" s="1"/>
  <c r="K62" i="4"/>
  <c r="K61" i="4" s="1"/>
  <c r="K60" i="4" s="1"/>
  <c r="G68" i="2" l="1"/>
  <c r="G67" i="2" s="1"/>
  <c r="H68" i="2"/>
  <c r="H67" i="2" s="1"/>
  <c r="F68" i="2"/>
  <c r="F67" i="2" s="1"/>
  <c r="J139" i="5"/>
  <c r="J138" i="5" s="1"/>
  <c r="K139" i="5"/>
  <c r="K138" i="5" s="1"/>
  <c r="I139" i="5"/>
  <c r="I138" i="5" s="1"/>
  <c r="L337" i="4"/>
  <c r="L336" i="4" s="1"/>
  <c r="L335" i="4" s="1"/>
  <c r="L334" i="4" s="1"/>
  <c r="M337" i="4"/>
  <c r="M336" i="4" s="1"/>
  <c r="M335" i="4" s="1"/>
  <c r="M334" i="4" s="1"/>
  <c r="K337" i="4"/>
  <c r="K336" i="4" s="1"/>
  <c r="K335" i="4" s="1"/>
  <c r="K334" i="4" s="1"/>
  <c r="F109" i="2" l="1"/>
  <c r="F108" i="2" s="1"/>
  <c r="G108" i="2"/>
  <c r="H108" i="2"/>
  <c r="G107" i="2"/>
  <c r="G106" i="2" s="1"/>
  <c r="H107" i="2"/>
  <c r="H106" i="2" s="1"/>
  <c r="F107" i="2"/>
  <c r="F106" i="2" s="1"/>
  <c r="J128" i="5"/>
  <c r="K128" i="5"/>
  <c r="J126" i="5"/>
  <c r="K126" i="5"/>
  <c r="I126" i="5"/>
  <c r="I128" i="5"/>
  <c r="J130" i="5"/>
  <c r="J129" i="5" s="1"/>
  <c r="K130" i="5"/>
  <c r="K129" i="5" s="1"/>
  <c r="I130" i="5"/>
  <c r="I129" i="5" s="1"/>
  <c r="L302" i="4"/>
  <c r="L301" i="4" s="1"/>
  <c r="L300" i="4" s="1"/>
  <c r="L299" i="4" s="1"/>
  <c r="M302" i="4"/>
  <c r="M301" i="4" s="1"/>
  <c r="M300" i="4" s="1"/>
  <c r="M299" i="4" s="1"/>
  <c r="K302" i="4"/>
  <c r="K301" i="4" s="1"/>
  <c r="K300" i="4" s="1"/>
  <c r="K299" i="4" s="1"/>
  <c r="L297" i="4"/>
  <c r="L296" i="4" s="1"/>
  <c r="M297" i="4"/>
  <c r="M296" i="4" s="1"/>
  <c r="K297" i="4"/>
  <c r="K296" i="4" s="1"/>
  <c r="K295" i="4" s="1"/>
  <c r="K294" i="4" s="1"/>
  <c r="D64" i="7" l="1"/>
  <c r="E64" i="7"/>
  <c r="C64" i="7"/>
  <c r="K57" i="4" l="1"/>
  <c r="J67" i="5" l="1"/>
  <c r="J66" i="5" s="1"/>
  <c r="J65" i="5" s="1"/>
  <c r="J64" i="5" s="1"/>
  <c r="J63" i="5" s="1"/>
  <c r="K67" i="5"/>
  <c r="K66" i="5" s="1"/>
  <c r="K65" i="5" s="1"/>
  <c r="K64" i="5" s="1"/>
  <c r="K63" i="5" s="1"/>
  <c r="I67" i="5"/>
  <c r="I66" i="5" s="1"/>
  <c r="I65" i="5" s="1"/>
  <c r="I64" i="5" s="1"/>
  <c r="I63" i="5" s="1"/>
  <c r="L149" i="4"/>
  <c r="L148" i="4" s="1"/>
  <c r="L147" i="4" s="1"/>
  <c r="L146" i="4" s="1"/>
  <c r="L145" i="4" s="1"/>
  <c r="L144" i="4" s="1"/>
  <c r="D20" i="3" s="1"/>
  <c r="M149" i="4"/>
  <c r="M148" i="4" s="1"/>
  <c r="M147" i="4" s="1"/>
  <c r="M146" i="4" s="1"/>
  <c r="M145" i="4" s="1"/>
  <c r="M144" i="4" s="1"/>
  <c r="E20" i="3" s="1"/>
  <c r="K149" i="4"/>
  <c r="K148" i="4" s="1"/>
  <c r="D45" i="7"/>
  <c r="E45" i="7"/>
  <c r="C45" i="7"/>
  <c r="H113" i="2" l="1"/>
  <c r="G113" i="2"/>
  <c r="F113" i="2"/>
  <c r="K147" i="4"/>
  <c r="K146" i="4" s="1"/>
  <c r="K145" i="4" s="1"/>
  <c r="K144" i="4" s="1"/>
  <c r="K319" i="4"/>
  <c r="L232" i="4"/>
  <c r="L231" i="4" s="1"/>
  <c r="L230" i="4" s="1"/>
  <c r="M232" i="4"/>
  <c r="M231" i="4" s="1"/>
  <c r="M230" i="4" s="1"/>
  <c r="K232" i="4"/>
  <c r="K231" i="4" s="1"/>
  <c r="K230" i="4" s="1"/>
  <c r="L67" i="4"/>
  <c r="L66" i="4" s="1"/>
  <c r="L65" i="4" s="1"/>
  <c r="M67" i="4"/>
  <c r="M66" i="4" s="1"/>
  <c r="M65" i="4" s="1"/>
  <c r="K67" i="4"/>
  <c r="K66" i="4" s="1"/>
  <c r="K65" i="4" s="1"/>
  <c r="J127" i="5"/>
  <c r="K127" i="5"/>
  <c r="I127" i="5"/>
  <c r="C20" i="3" l="1"/>
  <c r="K102" i="5"/>
  <c r="H49" i="2"/>
  <c r="G16" i="2"/>
  <c r="J22" i="5"/>
  <c r="H16" i="2"/>
  <c r="K22" i="5"/>
  <c r="J102" i="5"/>
  <c r="G49" i="2"/>
  <c r="I22" i="5"/>
  <c r="F16" i="2"/>
  <c r="F49" i="2"/>
  <c r="I102" i="5"/>
  <c r="L157" i="4" l="1"/>
  <c r="L111" i="4"/>
  <c r="M111" i="4"/>
  <c r="K111" i="4"/>
  <c r="F102" i="2" l="1"/>
  <c r="F101" i="2" s="1"/>
  <c r="F100" i="2" s="1"/>
  <c r="K110" i="4"/>
  <c r="K109" i="4" s="1"/>
  <c r="K108" i="4" s="1"/>
  <c r="K107" i="4" s="1"/>
  <c r="C14" i="3" s="1"/>
  <c r="I44" i="5"/>
  <c r="I43" i="5" s="1"/>
  <c r="I42" i="5" s="1"/>
  <c r="I41" i="5" s="1"/>
  <c r="I40" i="5" s="1"/>
  <c r="L110" i="4"/>
  <c r="L109" i="4" s="1"/>
  <c r="L108" i="4" s="1"/>
  <c r="L107" i="4" s="1"/>
  <c r="D14" i="3" s="1"/>
  <c r="J44" i="5"/>
  <c r="J43" i="5" s="1"/>
  <c r="J42" i="5" s="1"/>
  <c r="J41" i="5" s="1"/>
  <c r="J40" i="5" s="1"/>
  <c r="G102" i="2"/>
  <c r="G101" i="2" s="1"/>
  <c r="G100" i="2" s="1"/>
  <c r="K44" i="5"/>
  <c r="K43" i="5" s="1"/>
  <c r="K42" i="5" s="1"/>
  <c r="K41" i="5" s="1"/>
  <c r="K40" i="5" s="1"/>
  <c r="M110" i="4"/>
  <c r="M109" i="4" s="1"/>
  <c r="M108" i="4" s="1"/>
  <c r="M107" i="4" s="1"/>
  <c r="E14" i="3" s="1"/>
  <c r="H102" i="2"/>
  <c r="H101" i="2" s="1"/>
  <c r="H100" i="2" s="1"/>
  <c r="L52" i="4"/>
  <c r="L358" i="4" l="1"/>
  <c r="L357" i="4" s="1"/>
  <c r="M358" i="4"/>
  <c r="M357" i="4" s="1"/>
  <c r="K358" i="4"/>
  <c r="K357" i="4" s="1"/>
  <c r="G18" i="2" l="1"/>
  <c r="H18" i="2"/>
  <c r="J54" i="5"/>
  <c r="J53" i="5" s="1"/>
  <c r="J52" i="5" s="1"/>
  <c r="J51" i="5" s="1"/>
  <c r="J50" i="5" s="1"/>
  <c r="K54" i="5"/>
  <c r="K53" i="5" s="1"/>
  <c r="K52" i="5" s="1"/>
  <c r="K51" i="5" s="1"/>
  <c r="K50" i="5" s="1"/>
  <c r="D16" i="3"/>
  <c r="E16" i="3"/>
  <c r="K125" i="4"/>
  <c r="K124" i="4" s="1"/>
  <c r="K123" i="4" s="1"/>
  <c r="K122" i="4" l="1"/>
  <c r="K121" i="4" s="1"/>
  <c r="K120" i="4" s="1"/>
  <c r="K119" i="4" s="1"/>
  <c r="C16" i="3" s="1"/>
  <c r="F18" i="2"/>
  <c r="I54" i="5"/>
  <c r="I53" i="5" s="1"/>
  <c r="I52" i="5" s="1"/>
  <c r="I51" i="5" s="1"/>
  <c r="I50" i="5" s="1"/>
  <c r="L292" i="4"/>
  <c r="L291" i="4" s="1"/>
  <c r="M292" i="4"/>
  <c r="M291" i="4" s="1"/>
  <c r="K292" i="4"/>
  <c r="K291" i="4" s="1"/>
  <c r="D62" i="7"/>
  <c r="D61" i="7" s="1"/>
  <c r="E62" i="7"/>
  <c r="E61" i="7" s="1"/>
  <c r="C62" i="7"/>
  <c r="C61" i="7" s="1"/>
  <c r="M290" i="4" l="1"/>
  <c r="M289" i="4" s="1"/>
  <c r="M288" i="4" s="1"/>
  <c r="H105" i="2"/>
  <c r="H104" i="2" s="1"/>
  <c r="H103" i="2" s="1"/>
  <c r="K125" i="5"/>
  <c r="K124" i="5" s="1"/>
  <c r="L290" i="4"/>
  <c r="L289" i="4" s="1"/>
  <c r="L288" i="4" s="1"/>
  <c r="G105" i="2"/>
  <c r="G104" i="2" s="1"/>
  <c r="G103" i="2" s="1"/>
  <c r="J125" i="5"/>
  <c r="J124" i="5" s="1"/>
  <c r="K290" i="4"/>
  <c r="K289" i="4" s="1"/>
  <c r="K288" i="4" s="1"/>
  <c r="F105" i="2"/>
  <c r="F104" i="2" s="1"/>
  <c r="F103" i="2" s="1"/>
  <c r="I125" i="5"/>
  <c r="I124" i="5" s="1"/>
  <c r="L286" i="4"/>
  <c r="M286" i="4"/>
  <c r="K286" i="4"/>
  <c r="L36" i="4"/>
  <c r="M36" i="4"/>
  <c r="K36" i="4"/>
  <c r="D49" i="7" l="1"/>
  <c r="E49" i="7"/>
  <c r="C50" i="7"/>
  <c r="C49" i="7" s="1"/>
  <c r="C28" i="7"/>
  <c r="L281" i="4" l="1"/>
  <c r="L280" i="4" s="1"/>
  <c r="L279" i="4" s="1"/>
  <c r="L278" i="4" s="1"/>
  <c r="M281" i="4"/>
  <c r="M280" i="4" s="1"/>
  <c r="M279" i="4" s="1"/>
  <c r="K281" i="4"/>
  <c r="K280" i="4" s="1"/>
  <c r="K279" i="4" s="1"/>
  <c r="M278" i="4" l="1"/>
  <c r="K121" i="5"/>
  <c r="H59" i="2"/>
  <c r="G59" i="2"/>
  <c r="J121" i="5"/>
  <c r="K278" i="4"/>
  <c r="F59" i="2"/>
  <c r="I121" i="5"/>
  <c r="M332" i="4"/>
  <c r="L332" i="4"/>
  <c r="K332" i="4"/>
  <c r="M378" i="4" l="1"/>
  <c r="M377" i="4" s="1"/>
  <c r="L378" i="4"/>
  <c r="L377" i="4" s="1"/>
  <c r="K378" i="4"/>
  <c r="K377" i="4" s="1"/>
  <c r="M376" i="4" l="1"/>
  <c r="H83" i="2"/>
  <c r="L376" i="4"/>
  <c r="G83" i="2"/>
  <c r="K376" i="4"/>
  <c r="F83" i="2"/>
  <c r="J159" i="5"/>
  <c r="J158" i="5" s="1"/>
  <c r="I159" i="5"/>
  <c r="I158" i="5" s="1"/>
  <c r="K159" i="5"/>
  <c r="K158" i="5" s="1"/>
  <c r="L224" i="4"/>
  <c r="L223" i="4" s="1"/>
  <c r="M224" i="4"/>
  <c r="M223" i="4" s="1"/>
  <c r="M221" i="4" s="1"/>
  <c r="K224" i="4"/>
  <c r="K223" i="4" s="1"/>
  <c r="K221" i="4" s="1"/>
  <c r="L228" i="4"/>
  <c r="M228" i="4"/>
  <c r="K228" i="4"/>
  <c r="L210" i="4"/>
  <c r="L209" i="4" s="1"/>
  <c r="L208" i="4" s="1"/>
  <c r="M210" i="4"/>
  <c r="M209" i="4" s="1"/>
  <c r="M208" i="4" s="1"/>
  <c r="K210" i="4"/>
  <c r="K209" i="4" s="1"/>
  <c r="K208" i="4" s="1"/>
  <c r="L314" i="4"/>
  <c r="M314" i="4"/>
  <c r="K314" i="4"/>
  <c r="L222" i="4" l="1"/>
  <c r="G48" i="2" s="1"/>
  <c r="G47" i="2" s="1"/>
  <c r="L221" i="4"/>
  <c r="M222" i="4"/>
  <c r="K222" i="4"/>
  <c r="D21" i="6"/>
  <c r="E21" i="6"/>
  <c r="J101" i="5" l="1"/>
  <c r="J100" i="5" s="1"/>
  <c r="K101" i="5"/>
  <c r="K100" i="5" s="1"/>
  <c r="H48" i="2"/>
  <c r="H47" i="2" s="1"/>
  <c r="I101" i="5"/>
  <c r="I100" i="5" s="1"/>
  <c r="F48" i="2"/>
  <c r="F47" i="2" s="1"/>
  <c r="K176" i="5"/>
  <c r="J176" i="5"/>
  <c r="L271" i="4" l="1"/>
  <c r="M271" i="4"/>
  <c r="K70" i="4"/>
  <c r="L73" i="4"/>
  <c r="M73" i="4"/>
  <c r="L374" i="4"/>
  <c r="L57" i="4"/>
  <c r="M57" i="4"/>
  <c r="L51" i="4"/>
  <c r="M52" i="4"/>
  <c r="M51" i="4" s="1"/>
  <c r="K52" i="4"/>
  <c r="K51" i="4" s="1"/>
  <c r="L20" i="4"/>
  <c r="M20" i="4"/>
  <c r="M267" i="4" l="1"/>
  <c r="M270" i="4"/>
  <c r="L270" i="4"/>
  <c r="L267" i="4"/>
  <c r="M50" i="4"/>
  <c r="L50" i="4"/>
  <c r="D32" i="7"/>
  <c r="E32" i="7"/>
  <c r="C32" i="7"/>
  <c r="D70" i="7"/>
  <c r="D69" i="7" s="1"/>
  <c r="E70" i="7"/>
  <c r="E69" i="7" s="1"/>
  <c r="C70" i="7"/>
  <c r="C69" i="7" s="1"/>
  <c r="D67" i="7"/>
  <c r="E67" i="7"/>
  <c r="D28" i="7"/>
  <c r="D27" i="7" s="1"/>
  <c r="D26" i="7" s="1"/>
  <c r="E28" i="7"/>
  <c r="E27" i="7" s="1"/>
  <c r="E26" i="7" s="1"/>
  <c r="C27" i="7"/>
  <c r="C26" i="7" s="1"/>
  <c r="D16" i="7" l="1"/>
  <c r="D15" i="7" s="1"/>
  <c r="D14" i="7" s="1"/>
  <c r="E16" i="7"/>
  <c r="E15" i="7" s="1"/>
  <c r="E14" i="7" s="1"/>
  <c r="C16" i="7"/>
  <c r="C15" i="7" s="1"/>
  <c r="C14" i="7" s="1"/>
  <c r="D58" i="7"/>
  <c r="D57" i="7" s="1"/>
  <c r="E58" i="7"/>
  <c r="E57" i="7" s="1"/>
  <c r="C58" i="7"/>
  <c r="C57" i="7" s="1"/>
  <c r="D66" i="7" l="1"/>
  <c r="E66" i="7"/>
  <c r="E56" i="7" s="1"/>
  <c r="C67" i="7"/>
  <c r="C66" i="7" s="1"/>
  <c r="C56" i="7" s="1"/>
  <c r="D52" i="7"/>
  <c r="E52" i="7"/>
  <c r="C52" i="7"/>
  <c r="D47" i="7"/>
  <c r="E47" i="7"/>
  <c r="C47" i="7"/>
  <c r="D41" i="7"/>
  <c r="D40" i="7" s="1"/>
  <c r="E41" i="7"/>
  <c r="E40" i="7" s="1"/>
  <c r="C41" i="7"/>
  <c r="C40" i="7" s="1"/>
  <c r="D38" i="7"/>
  <c r="E38" i="7"/>
  <c r="C38" i="7"/>
  <c r="D34" i="7"/>
  <c r="D31" i="7" s="1"/>
  <c r="E34" i="7"/>
  <c r="E31" i="7" s="1"/>
  <c r="C34" i="7"/>
  <c r="C31" i="7" s="1"/>
  <c r="D21" i="7"/>
  <c r="D20" i="7" s="1"/>
  <c r="E21" i="7"/>
  <c r="E20" i="7" s="1"/>
  <c r="C21" i="7"/>
  <c r="C20" i="7" s="1"/>
  <c r="E13" i="7" l="1"/>
  <c r="D13" i="7"/>
  <c r="C13" i="7"/>
  <c r="C54" i="7"/>
  <c r="D56" i="7"/>
  <c r="D55" i="7" s="1"/>
  <c r="E54" i="7"/>
  <c r="D54" i="7"/>
  <c r="E55" i="7"/>
  <c r="C55" i="7"/>
  <c r="J87" i="5"/>
  <c r="J86" i="5" s="1"/>
  <c r="K87" i="5"/>
  <c r="K86" i="5" s="1"/>
  <c r="G37" i="2"/>
  <c r="G36" i="2" s="1"/>
  <c r="H37" i="2"/>
  <c r="H36" i="2" s="1"/>
  <c r="K192" i="4"/>
  <c r="K191" i="4" s="1"/>
  <c r="L85" i="4"/>
  <c r="L84" i="4" s="1"/>
  <c r="L83" i="4" s="1"/>
  <c r="L82" i="4" s="1"/>
  <c r="M85" i="4"/>
  <c r="M84" i="4" s="1"/>
  <c r="M83" i="4" s="1"/>
  <c r="M82" i="4" s="1"/>
  <c r="K85" i="4"/>
  <c r="K84" i="4" s="1"/>
  <c r="K83" i="4" s="1"/>
  <c r="K82" i="4" s="1"/>
  <c r="I27" i="5" l="1"/>
  <c r="I26" i="5" s="1"/>
  <c r="G22" i="2"/>
  <c r="G21" i="2" s="1"/>
  <c r="J27" i="5"/>
  <c r="J26" i="5" s="1"/>
  <c r="F22" i="2"/>
  <c r="F21" i="2" s="1"/>
  <c r="I87" i="5"/>
  <c r="I86" i="5" s="1"/>
  <c r="F37" i="2"/>
  <c r="F36" i="2" s="1"/>
  <c r="K190" i="4"/>
  <c r="H22" i="2"/>
  <c r="H21" i="2" s="1"/>
  <c r="K27" i="5"/>
  <c r="K26" i="5" s="1"/>
  <c r="E73" i="7"/>
  <c r="D73" i="7"/>
  <c r="C73" i="7"/>
  <c r="C16" i="6" s="1"/>
  <c r="D16" i="6" l="1"/>
  <c r="E16" i="6"/>
  <c r="K47" i="4"/>
  <c r="L311" i="4" l="1"/>
  <c r="L310" i="4" s="1"/>
  <c r="L309" i="4" s="1"/>
  <c r="M311" i="4"/>
  <c r="M310" i="4" s="1"/>
  <c r="M309" i="4" s="1"/>
  <c r="K311" i="4"/>
  <c r="K310" i="4" s="1"/>
  <c r="K309" i="4" s="1"/>
  <c r="K165" i="4" l="1"/>
  <c r="K73" i="4" l="1"/>
  <c r="L47" i="4" l="1"/>
  <c r="M47" i="4"/>
  <c r="E15" i="6"/>
  <c r="E14" i="6" s="1"/>
  <c r="E13" i="6" s="1"/>
  <c r="D15" i="6"/>
  <c r="D14" i="6" s="1"/>
  <c r="D13" i="6" s="1"/>
  <c r="C15" i="6"/>
  <c r="C14" i="6" s="1"/>
  <c r="C13" i="6" s="1"/>
  <c r="D37" i="3"/>
  <c r="E37" i="3"/>
  <c r="C37" i="3"/>
  <c r="G119" i="2" l="1"/>
  <c r="H119" i="2"/>
  <c r="F119" i="2"/>
  <c r="L355" i="4" l="1"/>
  <c r="L354" i="4" s="1"/>
  <c r="L353" i="4" s="1"/>
  <c r="L352" i="4" s="1"/>
  <c r="M355" i="4"/>
  <c r="M354" i="4" s="1"/>
  <c r="M353" i="4" s="1"/>
  <c r="M352" i="4" s="1"/>
  <c r="K355" i="4"/>
  <c r="K354" i="4" s="1"/>
  <c r="K353" i="4" s="1"/>
  <c r="K352" i="4" s="1"/>
  <c r="L329" i="4"/>
  <c r="L328" i="4" s="1"/>
  <c r="M329" i="4"/>
  <c r="M328" i="4" s="1"/>
  <c r="K329" i="4"/>
  <c r="K328" i="4" s="1"/>
  <c r="L342" i="4"/>
  <c r="M342" i="4"/>
  <c r="K342" i="4"/>
  <c r="L345" i="4"/>
  <c r="M345" i="4"/>
  <c r="K345" i="4"/>
  <c r="M350" i="4"/>
  <c r="L219" i="4"/>
  <c r="L218" i="4" s="1"/>
  <c r="M219" i="4"/>
  <c r="M218" i="4" s="1"/>
  <c r="K219" i="4"/>
  <c r="K218" i="4" s="1"/>
  <c r="L217" i="4" l="1"/>
  <c r="G46" i="2"/>
  <c r="J99" i="5"/>
  <c r="J98" i="5" s="1"/>
  <c r="M217" i="4"/>
  <c r="H46" i="2"/>
  <c r="K99" i="5"/>
  <c r="K98" i="5" s="1"/>
  <c r="K217" i="4"/>
  <c r="F46" i="2"/>
  <c r="F45" i="2" s="1"/>
  <c r="I99" i="5"/>
  <c r="I98" i="5" s="1"/>
  <c r="L341" i="4"/>
  <c r="L340" i="4" s="1"/>
  <c r="M341" i="4"/>
  <c r="M340" i="4" s="1"/>
  <c r="K341" i="4"/>
  <c r="K340" i="4" s="1"/>
  <c r="K145" i="5" l="1"/>
  <c r="K144" i="5" s="1"/>
  <c r="H74" i="2"/>
  <c r="H73" i="2" s="1"/>
  <c r="I145" i="5"/>
  <c r="I144" i="5" s="1"/>
  <c r="F74" i="2"/>
  <c r="F73" i="2" s="1"/>
  <c r="J141" i="5"/>
  <c r="J140" i="5" s="1"/>
  <c r="G70" i="2"/>
  <c r="G69" i="2" s="1"/>
  <c r="L339" i="4"/>
  <c r="K141" i="5"/>
  <c r="K140" i="5" s="1"/>
  <c r="H70" i="2"/>
  <c r="H69" i="2" s="1"/>
  <c r="M339" i="4"/>
  <c r="J145" i="5"/>
  <c r="J144" i="5" s="1"/>
  <c r="G74" i="2"/>
  <c r="G73" i="2" s="1"/>
  <c r="I141" i="5"/>
  <c r="I140" i="5" s="1"/>
  <c r="K339" i="4"/>
  <c r="F70" i="2"/>
  <c r="F69" i="2" s="1"/>
  <c r="K20" i="4"/>
  <c r="L350" i="4" l="1"/>
  <c r="K350" i="4"/>
  <c r="L319" i="4"/>
  <c r="M319" i="4"/>
  <c r="L204" i="4"/>
  <c r="M204" i="4"/>
  <c r="K204" i="4"/>
  <c r="L165" i="4"/>
  <c r="M165" i="4"/>
  <c r="M313" i="4" l="1"/>
  <c r="M308" i="4" s="1"/>
  <c r="L313" i="4"/>
  <c r="L308" i="4" s="1"/>
  <c r="K313" i="4"/>
  <c r="K308" i="4" s="1"/>
  <c r="M400" i="4"/>
  <c r="M399" i="4" s="1"/>
  <c r="L400" i="4"/>
  <c r="L399" i="4" s="1"/>
  <c r="K400" i="4"/>
  <c r="K399" i="4" s="1"/>
  <c r="M393" i="4"/>
  <c r="L393" i="4"/>
  <c r="K393" i="4"/>
  <c r="K392" i="4" s="1"/>
  <c r="M385" i="4"/>
  <c r="M384" i="4" s="1"/>
  <c r="L385" i="4"/>
  <c r="L384" i="4" s="1"/>
  <c r="K385" i="4"/>
  <c r="K384" i="4" s="1"/>
  <c r="M374" i="4"/>
  <c r="M373" i="4" s="1"/>
  <c r="H81" i="2" s="1"/>
  <c r="H80" i="2" s="1"/>
  <c r="L373" i="4"/>
  <c r="G81" i="2" s="1"/>
  <c r="G80" i="2" s="1"/>
  <c r="K374" i="4"/>
  <c r="K373" i="4" s="1"/>
  <c r="F81" i="2" s="1"/>
  <c r="F80" i="2" s="1"/>
  <c r="M366" i="4"/>
  <c r="M365" i="4" s="1"/>
  <c r="L366" i="4"/>
  <c r="L365" i="4" s="1"/>
  <c r="K366" i="4"/>
  <c r="K365" i="4" s="1"/>
  <c r="L349" i="4"/>
  <c r="L348" i="4" s="1"/>
  <c r="K349" i="4"/>
  <c r="K348" i="4" s="1"/>
  <c r="M269" i="4"/>
  <c r="M268" i="4" s="1"/>
  <c r="K271" i="4"/>
  <c r="K267" i="4" s="1"/>
  <c r="M261" i="4"/>
  <c r="M260" i="4" s="1"/>
  <c r="L261" i="4"/>
  <c r="L260" i="4" s="1"/>
  <c r="K261" i="4"/>
  <c r="K260" i="4" s="1"/>
  <c r="M257" i="4"/>
  <c r="M256" i="4" s="1"/>
  <c r="L257" i="4"/>
  <c r="L256" i="4" s="1"/>
  <c r="K257" i="4"/>
  <c r="K256" i="4" s="1"/>
  <c r="M252" i="4"/>
  <c r="M251" i="4" s="1"/>
  <c r="L252" i="4"/>
  <c r="L251" i="4" s="1"/>
  <c r="K252" i="4"/>
  <c r="K251" i="4" s="1"/>
  <c r="M248" i="4"/>
  <c r="M247" i="4" s="1"/>
  <c r="M246" i="4" s="1"/>
  <c r="L248" i="4"/>
  <c r="L245" i="4" s="1"/>
  <c r="K248" i="4"/>
  <c r="K247" i="4" s="1"/>
  <c r="M243" i="4"/>
  <c r="M242" i="4" s="1"/>
  <c r="M241" i="4" s="1"/>
  <c r="L243" i="4"/>
  <c r="L242" i="4" s="1"/>
  <c r="L241" i="4" s="1"/>
  <c r="K243" i="4"/>
  <c r="K242" i="4" s="1"/>
  <c r="K241" i="4" s="1"/>
  <c r="M239" i="4"/>
  <c r="M238" i="4" s="1"/>
  <c r="M237" i="4" s="1"/>
  <c r="L239" i="4"/>
  <c r="L238" i="4" s="1"/>
  <c r="L237" i="4" s="1"/>
  <c r="K239" i="4"/>
  <c r="K238" i="4" s="1"/>
  <c r="K237" i="4" s="1"/>
  <c r="M215" i="4"/>
  <c r="M214" i="4" s="1"/>
  <c r="M213" i="4" s="1"/>
  <c r="K97" i="5" s="1"/>
  <c r="K96" i="5" s="1"/>
  <c r="L215" i="4"/>
  <c r="L214" i="4" s="1"/>
  <c r="L213" i="4" s="1"/>
  <c r="J97" i="5" s="1"/>
  <c r="J96" i="5" s="1"/>
  <c r="K215" i="4"/>
  <c r="K214" i="4" s="1"/>
  <c r="K213" i="4" s="1"/>
  <c r="I97" i="5" s="1"/>
  <c r="I96" i="5" s="1"/>
  <c r="M201" i="4"/>
  <c r="L201" i="4"/>
  <c r="K201" i="4"/>
  <c r="M188" i="4"/>
  <c r="M187" i="4" s="1"/>
  <c r="M186" i="4" s="1"/>
  <c r="K85" i="5" s="1"/>
  <c r="K84" i="5" s="1"/>
  <c r="L188" i="4"/>
  <c r="L187" i="4" s="1"/>
  <c r="L186" i="4" s="1"/>
  <c r="J85" i="5" s="1"/>
  <c r="J84" i="5" s="1"/>
  <c r="K188" i="4"/>
  <c r="K187" i="4" s="1"/>
  <c r="K186" i="4" s="1"/>
  <c r="I85" i="5" s="1"/>
  <c r="I84" i="5" s="1"/>
  <c r="M183" i="4"/>
  <c r="M182" i="4" s="1"/>
  <c r="M181" i="4" s="1"/>
  <c r="K83" i="5" s="1"/>
  <c r="K82" i="5" s="1"/>
  <c r="L183" i="4"/>
  <c r="L182" i="4" s="1"/>
  <c r="L181" i="4" s="1"/>
  <c r="J83" i="5" s="1"/>
  <c r="J82" i="5" s="1"/>
  <c r="K183" i="4"/>
  <c r="K182" i="4" s="1"/>
  <c r="K181" i="4" s="1"/>
  <c r="I83" i="5" s="1"/>
  <c r="I82" i="5" s="1"/>
  <c r="M175" i="4"/>
  <c r="M174" i="4" s="1"/>
  <c r="L175" i="4"/>
  <c r="L174" i="4" s="1"/>
  <c r="K175" i="4"/>
  <c r="K174" i="4" s="1"/>
  <c r="M167" i="4"/>
  <c r="M164" i="4" s="1"/>
  <c r="M163" i="4" s="1"/>
  <c r="K74" i="5" s="1"/>
  <c r="K73" i="5" s="1"/>
  <c r="L167" i="4"/>
  <c r="L164" i="4" s="1"/>
  <c r="L163" i="4" s="1"/>
  <c r="J74" i="5" s="1"/>
  <c r="J73" i="5" s="1"/>
  <c r="K167" i="4"/>
  <c r="K164" i="4" s="1"/>
  <c r="K163" i="4" s="1"/>
  <c r="I74" i="5" s="1"/>
  <c r="I73" i="5" s="1"/>
  <c r="M160" i="4"/>
  <c r="M159" i="4" s="1"/>
  <c r="L160" i="4"/>
  <c r="L159" i="4" s="1"/>
  <c r="K160" i="4"/>
  <c r="K159" i="4" s="1"/>
  <c r="M157" i="4"/>
  <c r="M156" i="4" s="1"/>
  <c r="L156" i="4"/>
  <c r="K157" i="4"/>
  <c r="K156" i="4" s="1"/>
  <c r="M141" i="4"/>
  <c r="M140" i="4" s="1"/>
  <c r="M139" i="4" s="1"/>
  <c r="L141" i="4"/>
  <c r="L140" i="4" s="1"/>
  <c r="L139" i="4" s="1"/>
  <c r="K141" i="4"/>
  <c r="K140" i="4" s="1"/>
  <c r="K139" i="4" s="1"/>
  <c r="M137" i="4"/>
  <c r="M136" i="4" s="1"/>
  <c r="L137" i="4"/>
  <c r="L136" i="4" s="1"/>
  <c r="K137" i="4"/>
  <c r="K136" i="4" s="1"/>
  <c r="M134" i="4"/>
  <c r="M133" i="4" s="1"/>
  <c r="L134" i="4"/>
  <c r="L133" i="4" s="1"/>
  <c r="K134" i="4"/>
  <c r="K133" i="4" s="1"/>
  <c r="M117" i="4"/>
  <c r="K49" i="5" s="1"/>
  <c r="K48" i="5" s="1"/>
  <c r="K47" i="5" s="1"/>
  <c r="K46" i="5" s="1"/>
  <c r="K45" i="5" s="1"/>
  <c r="L117" i="4"/>
  <c r="J49" i="5" s="1"/>
  <c r="J48" i="5" s="1"/>
  <c r="J47" i="5" s="1"/>
  <c r="J46" i="5" s="1"/>
  <c r="J45" i="5" s="1"/>
  <c r="K117" i="4"/>
  <c r="I49" i="5" s="1"/>
  <c r="I48" i="5" s="1"/>
  <c r="I47" i="5" s="1"/>
  <c r="I46" i="5" s="1"/>
  <c r="I45" i="5" s="1"/>
  <c r="M105" i="4"/>
  <c r="M104" i="4" s="1"/>
  <c r="K39" i="5" s="1"/>
  <c r="K38" i="5" s="1"/>
  <c r="K37" i="5" s="1"/>
  <c r="K36" i="5" s="1"/>
  <c r="K35" i="5" s="1"/>
  <c r="L105" i="4"/>
  <c r="L104" i="4" s="1"/>
  <c r="J39" i="5" s="1"/>
  <c r="J38" i="5" s="1"/>
  <c r="J37" i="5" s="1"/>
  <c r="J36" i="5" s="1"/>
  <c r="J35" i="5" s="1"/>
  <c r="K105" i="4"/>
  <c r="K104" i="4" s="1"/>
  <c r="I39" i="5" s="1"/>
  <c r="I38" i="5" s="1"/>
  <c r="I37" i="5" s="1"/>
  <c r="I36" i="5" s="1"/>
  <c r="I35" i="5" s="1"/>
  <c r="M98" i="4"/>
  <c r="M97" i="4" s="1"/>
  <c r="K34" i="5" s="1"/>
  <c r="K33" i="5" s="1"/>
  <c r="L98" i="4"/>
  <c r="L97" i="4" s="1"/>
  <c r="J34" i="5" s="1"/>
  <c r="J33" i="5" s="1"/>
  <c r="K98" i="4"/>
  <c r="K97" i="4" s="1"/>
  <c r="I34" i="5" s="1"/>
  <c r="I33" i="5" s="1"/>
  <c r="M94" i="4"/>
  <c r="M93" i="4" s="1"/>
  <c r="K32" i="5" s="1"/>
  <c r="K31" i="5" s="1"/>
  <c r="L94" i="4"/>
  <c r="L93" i="4" s="1"/>
  <c r="J32" i="5" s="1"/>
  <c r="J31" i="5" s="1"/>
  <c r="K94" i="4"/>
  <c r="K93" i="4" s="1"/>
  <c r="I32" i="5" s="1"/>
  <c r="I31" i="5" s="1"/>
  <c r="M90" i="4"/>
  <c r="M89" i="4" s="1"/>
  <c r="K30" i="5" s="1"/>
  <c r="L90" i="4"/>
  <c r="L89" i="4" s="1"/>
  <c r="J30" i="5" s="1"/>
  <c r="K90" i="4"/>
  <c r="K89" i="4" s="1"/>
  <c r="I30" i="5" s="1"/>
  <c r="I29" i="5" s="1"/>
  <c r="M80" i="4"/>
  <c r="M79" i="4" s="1"/>
  <c r="L80" i="4"/>
  <c r="L79" i="4" s="1"/>
  <c r="K80" i="4"/>
  <c r="K79" i="4" s="1"/>
  <c r="K78" i="4" s="1"/>
  <c r="I25" i="5" s="1"/>
  <c r="I24" i="5" s="1"/>
  <c r="M72" i="4"/>
  <c r="M69" i="4" s="1"/>
  <c r="M64" i="4" s="1"/>
  <c r="L72" i="4"/>
  <c r="L69" i="4" s="1"/>
  <c r="L64" i="4" s="1"/>
  <c r="K72" i="4"/>
  <c r="K69" i="4" s="1"/>
  <c r="K64" i="4" s="1"/>
  <c r="K50" i="4"/>
  <c r="M44" i="4"/>
  <c r="M43" i="4" s="1"/>
  <c r="M42" i="4" s="1"/>
  <c r="M41" i="4" s="1"/>
  <c r="L44" i="4"/>
  <c r="L43" i="4" s="1"/>
  <c r="L42" i="4" s="1"/>
  <c r="L41" i="4" s="1"/>
  <c r="K44" i="4"/>
  <c r="K43" i="4" s="1"/>
  <c r="K42" i="4" s="1"/>
  <c r="M39" i="4"/>
  <c r="M38" i="4" s="1"/>
  <c r="L39" i="4"/>
  <c r="L38" i="4" s="1"/>
  <c r="K39" i="4"/>
  <c r="K38" i="4" s="1"/>
  <c r="M34" i="4"/>
  <c r="M33" i="4" s="1"/>
  <c r="L34" i="4"/>
  <c r="L33" i="4" s="1"/>
  <c r="K34" i="4"/>
  <c r="K33" i="4" s="1"/>
  <c r="M31" i="4"/>
  <c r="M30" i="4" s="1"/>
  <c r="L31" i="4"/>
  <c r="L30" i="4" s="1"/>
  <c r="K31" i="4"/>
  <c r="K30" i="4" s="1"/>
  <c r="M23" i="4"/>
  <c r="M22" i="4" s="1"/>
  <c r="L23" i="4"/>
  <c r="L22" i="4" s="1"/>
  <c r="K23" i="4"/>
  <c r="K22" i="4" s="1"/>
  <c r="M19" i="4"/>
  <c r="L19" i="4"/>
  <c r="K19" i="4"/>
  <c r="K270" i="4" l="1"/>
  <c r="K41" i="4"/>
  <c r="K29" i="4"/>
  <c r="K250" i="4"/>
  <c r="I109" i="5"/>
  <c r="I108" i="5" s="1"/>
  <c r="F55" i="2"/>
  <c r="F54" i="2" s="1"/>
  <c r="L250" i="4"/>
  <c r="L236" i="4" s="1"/>
  <c r="G55" i="2"/>
  <c r="G54" i="2" s="1"/>
  <c r="J109" i="5"/>
  <c r="J108" i="5" s="1"/>
  <c r="M250" i="4"/>
  <c r="H55" i="2"/>
  <c r="H54" i="2" s="1"/>
  <c r="K109" i="5"/>
  <c r="K108" i="5" s="1"/>
  <c r="I81" i="5"/>
  <c r="I80" i="5" s="1"/>
  <c r="I79" i="5" s="1"/>
  <c r="M171" i="4"/>
  <c r="M170" i="4" s="1"/>
  <c r="M169" i="4" s="1"/>
  <c r="M173" i="4"/>
  <c r="M172" i="4" s="1"/>
  <c r="K171" i="4"/>
  <c r="K170" i="4" s="1"/>
  <c r="K169" i="4" s="1"/>
  <c r="K173" i="4"/>
  <c r="K172" i="4" s="1"/>
  <c r="L171" i="4"/>
  <c r="L170" i="4" s="1"/>
  <c r="L169" i="4" s="1"/>
  <c r="L173" i="4"/>
  <c r="L172" i="4" s="1"/>
  <c r="K81" i="5"/>
  <c r="K80" i="5" s="1"/>
  <c r="K79" i="5" s="1"/>
  <c r="I23" i="5"/>
  <c r="L29" i="4"/>
  <c r="J29" i="5"/>
  <c r="J28" i="5" s="1"/>
  <c r="K29" i="5"/>
  <c r="K28" i="5" s="1"/>
  <c r="I28" i="5"/>
  <c r="J81" i="5"/>
  <c r="J80" i="5" s="1"/>
  <c r="J79" i="5" s="1"/>
  <c r="M259" i="4"/>
  <c r="K114" i="5"/>
  <c r="K113" i="5" s="1"/>
  <c r="H79" i="2"/>
  <c r="H78" i="2" s="1"/>
  <c r="H26" i="2"/>
  <c r="K61" i="5"/>
  <c r="K107" i="5"/>
  <c r="K106" i="5" s="1"/>
  <c r="H53" i="2"/>
  <c r="H52" i="2" s="1"/>
  <c r="L259" i="4"/>
  <c r="J114" i="5"/>
  <c r="J113" i="5" s="1"/>
  <c r="G79" i="2"/>
  <c r="G78" i="2" s="1"/>
  <c r="J143" i="5"/>
  <c r="J142" i="5" s="1"/>
  <c r="G72" i="2"/>
  <c r="G71" i="2" s="1"/>
  <c r="L347" i="4"/>
  <c r="L364" i="4"/>
  <c r="L363" i="4" s="1"/>
  <c r="L361" i="4" s="1"/>
  <c r="D30" i="3" s="1"/>
  <c r="D29" i="3" s="1"/>
  <c r="J151" i="5"/>
  <c r="J150" i="5" s="1"/>
  <c r="J149" i="5" s="1"/>
  <c r="J148" i="5" s="1"/>
  <c r="J147" i="5" s="1"/>
  <c r="J146" i="5" s="1"/>
  <c r="G87" i="2"/>
  <c r="G86" i="2" s="1"/>
  <c r="F26" i="2"/>
  <c r="I61" i="5"/>
  <c r="K245" i="4"/>
  <c r="K246" i="4"/>
  <c r="M255" i="4"/>
  <c r="K112" i="5"/>
  <c r="K111" i="5" s="1"/>
  <c r="H77" i="2"/>
  <c r="H76" i="2" s="1"/>
  <c r="K372" i="4"/>
  <c r="I157" i="5"/>
  <c r="I156" i="5" s="1"/>
  <c r="F82" i="2"/>
  <c r="M383" i="4"/>
  <c r="M382" i="4" s="1"/>
  <c r="M381" i="4" s="1"/>
  <c r="M380" i="4" s="1"/>
  <c r="E33" i="3" s="1"/>
  <c r="K164" i="5"/>
  <c r="K163" i="5" s="1"/>
  <c r="K162" i="5" s="1"/>
  <c r="H91" i="2"/>
  <c r="H90" i="2" s="1"/>
  <c r="K398" i="4"/>
  <c r="K397" i="4" s="1"/>
  <c r="K396" i="4" s="1"/>
  <c r="K395" i="4" s="1"/>
  <c r="C36" i="3" s="1"/>
  <c r="I175" i="5"/>
  <c r="I174" i="5" s="1"/>
  <c r="I173" i="5" s="1"/>
  <c r="I172" i="5" s="1"/>
  <c r="I171" i="5" s="1"/>
  <c r="F99" i="2"/>
  <c r="F98" i="2" s="1"/>
  <c r="K135" i="5"/>
  <c r="K134" i="5" s="1"/>
  <c r="H64" i="2"/>
  <c r="H63" i="2" s="1"/>
  <c r="M307" i="4"/>
  <c r="L255" i="4"/>
  <c r="J112" i="5"/>
  <c r="J111" i="5" s="1"/>
  <c r="G77" i="2"/>
  <c r="G76" i="2" s="1"/>
  <c r="M364" i="4"/>
  <c r="M363" i="4" s="1"/>
  <c r="M361" i="4" s="1"/>
  <c r="M362" i="4" s="1"/>
  <c r="K151" i="5"/>
  <c r="K150" i="5" s="1"/>
  <c r="K149" i="5" s="1"/>
  <c r="K148" i="5" s="1"/>
  <c r="K147" i="5" s="1"/>
  <c r="K146" i="5" s="1"/>
  <c r="H87" i="2"/>
  <c r="H86" i="2" s="1"/>
  <c r="L383" i="4"/>
  <c r="L382" i="4" s="1"/>
  <c r="J164" i="5"/>
  <c r="J163" i="5" s="1"/>
  <c r="J162" i="5" s="1"/>
  <c r="G91" i="2"/>
  <c r="G90" i="2" s="1"/>
  <c r="J135" i="5"/>
  <c r="J134" i="5" s="1"/>
  <c r="G64" i="2"/>
  <c r="G63" i="2" s="1"/>
  <c r="L307" i="4"/>
  <c r="K255" i="4"/>
  <c r="I112" i="5"/>
  <c r="I111" i="5" s="1"/>
  <c r="F77" i="2"/>
  <c r="F76" i="2" s="1"/>
  <c r="K120" i="5"/>
  <c r="K119" i="5" s="1"/>
  <c r="H58" i="2"/>
  <c r="H57" i="2" s="1"/>
  <c r="M372" i="4"/>
  <c r="K157" i="5"/>
  <c r="K156" i="5" s="1"/>
  <c r="H82" i="2"/>
  <c r="K383" i="4"/>
  <c r="K382" i="4" s="1"/>
  <c r="I164" i="5"/>
  <c r="I163" i="5" s="1"/>
  <c r="I162" i="5" s="1"/>
  <c r="F91" i="2"/>
  <c r="F90" i="2" s="1"/>
  <c r="M398" i="4"/>
  <c r="M397" i="4" s="1"/>
  <c r="M396" i="4" s="1"/>
  <c r="M395" i="4" s="1"/>
  <c r="E36" i="3" s="1"/>
  <c r="K175" i="5"/>
  <c r="K174" i="5" s="1"/>
  <c r="K173" i="5" s="1"/>
  <c r="K172" i="5" s="1"/>
  <c r="K171" i="5" s="1"/>
  <c r="H99" i="2"/>
  <c r="H98" i="2" s="1"/>
  <c r="I135" i="5"/>
  <c r="I134" i="5" s="1"/>
  <c r="F64" i="2"/>
  <c r="F63" i="2" s="1"/>
  <c r="K307" i="4"/>
  <c r="G26" i="2"/>
  <c r="J61" i="5"/>
  <c r="K259" i="4"/>
  <c r="I114" i="5"/>
  <c r="I113" i="5" s="1"/>
  <c r="F79" i="2"/>
  <c r="F78" i="2" s="1"/>
  <c r="I143" i="5"/>
  <c r="I142" i="5" s="1"/>
  <c r="F72" i="2"/>
  <c r="F71" i="2" s="1"/>
  <c r="K347" i="4"/>
  <c r="I151" i="5"/>
  <c r="I150" i="5" s="1"/>
  <c r="I149" i="5" s="1"/>
  <c r="I148" i="5" s="1"/>
  <c r="I147" i="5" s="1"/>
  <c r="I146" i="5" s="1"/>
  <c r="F87" i="2"/>
  <c r="F86" i="2" s="1"/>
  <c r="L372" i="4"/>
  <c r="J157" i="5"/>
  <c r="J156" i="5" s="1"/>
  <c r="G82" i="2"/>
  <c r="K391" i="4"/>
  <c r="K390" i="4" s="1"/>
  <c r="K389" i="4" s="1"/>
  <c r="K388" i="4" s="1"/>
  <c r="C35" i="3" s="1"/>
  <c r="I170" i="5"/>
  <c r="I169" i="5" s="1"/>
  <c r="I168" i="5" s="1"/>
  <c r="I167" i="5" s="1"/>
  <c r="I166" i="5" s="1"/>
  <c r="F85" i="2"/>
  <c r="F84" i="2" s="1"/>
  <c r="L398" i="4"/>
  <c r="L397" i="4" s="1"/>
  <c r="L396" i="4" s="1"/>
  <c r="L395" i="4" s="1"/>
  <c r="D36" i="3" s="1"/>
  <c r="J175" i="5"/>
  <c r="J174" i="5" s="1"/>
  <c r="J173" i="5" s="1"/>
  <c r="J172" i="5" s="1"/>
  <c r="J171" i="5" s="1"/>
  <c r="G99" i="2"/>
  <c r="G98" i="2" s="1"/>
  <c r="K92" i="4"/>
  <c r="F95" i="2"/>
  <c r="F94" i="2" s="1"/>
  <c r="M103" i="4"/>
  <c r="M102" i="4" s="1"/>
  <c r="M101" i="4" s="1"/>
  <c r="M100" i="4" s="1"/>
  <c r="E13" i="3" s="1"/>
  <c r="H89" i="2"/>
  <c r="H88" i="2" s="1"/>
  <c r="L180" i="4"/>
  <c r="G31" i="2"/>
  <c r="G30" i="2" s="1"/>
  <c r="M88" i="4"/>
  <c r="H93" i="2"/>
  <c r="H92" i="2" s="1"/>
  <c r="L103" i="4"/>
  <c r="L102" i="4" s="1"/>
  <c r="L101" i="4" s="1"/>
  <c r="L100" i="4" s="1"/>
  <c r="D13" i="3" s="1"/>
  <c r="G89" i="2"/>
  <c r="G88" i="2" s="1"/>
  <c r="M162" i="4"/>
  <c r="H35" i="2"/>
  <c r="H34" i="2" s="1"/>
  <c r="L185" i="4"/>
  <c r="G33" i="2"/>
  <c r="G32" i="2" s="1"/>
  <c r="L212" i="4"/>
  <c r="G44" i="2"/>
  <c r="G43" i="2" s="1"/>
  <c r="F20" i="2"/>
  <c r="F19" i="2" s="1"/>
  <c r="K77" i="4"/>
  <c r="L88" i="4"/>
  <c r="G93" i="2"/>
  <c r="G92" i="2" s="1"/>
  <c r="M92" i="4"/>
  <c r="H95" i="2"/>
  <c r="H94" i="2" s="1"/>
  <c r="K103" i="4"/>
  <c r="K102" i="4" s="1"/>
  <c r="K101" i="4" s="1"/>
  <c r="K100" i="4" s="1"/>
  <c r="C13" i="3" s="1"/>
  <c r="F89" i="2"/>
  <c r="F88" i="2" s="1"/>
  <c r="L116" i="4"/>
  <c r="L115" i="4" s="1"/>
  <c r="L114" i="4" s="1"/>
  <c r="L113" i="4" s="1"/>
  <c r="D15" i="3" s="1"/>
  <c r="G112" i="2"/>
  <c r="G111" i="2" s="1"/>
  <c r="G110" i="2" s="1"/>
  <c r="L162" i="4"/>
  <c r="G35" i="2"/>
  <c r="G34" i="2" s="1"/>
  <c r="F33" i="2"/>
  <c r="F32" i="2" s="1"/>
  <c r="K185" i="4"/>
  <c r="F44" i="2"/>
  <c r="F43" i="2" s="1"/>
  <c r="K212" i="4"/>
  <c r="M77" i="4"/>
  <c r="M78" i="4"/>
  <c r="L96" i="4"/>
  <c r="G97" i="2"/>
  <c r="G96" i="2" s="1"/>
  <c r="H33" i="2"/>
  <c r="H32" i="2" s="1"/>
  <c r="M185" i="4"/>
  <c r="H44" i="2"/>
  <c r="H43" i="2" s="1"/>
  <c r="M212" i="4"/>
  <c r="L77" i="4"/>
  <c r="L78" i="4"/>
  <c r="K96" i="4"/>
  <c r="F97" i="2"/>
  <c r="F96" i="2" s="1"/>
  <c r="M116" i="4"/>
  <c r="M115" i="4" s="1"/>
  <c r="M114" i="4" s="1"/>
  <c r="M113" i="4" s="1"/>
  <c r="E15" i="3" s="1"/>
  <c r="H112" i="2"/>
  <c r="H111" i="2" s="1"/>
  <c r="H110" i="2" s="1"/>
  <c r="F31" i="2"/>
  <c r="F30" i="2" s="1"/>
  <c r="K180" i="4"/>
  <c r="K88" i="4"/>
  <c r="F93" i="2"/>
  <c r="F92" i="2" s="1"/>
  <c r="L92" i="4"/>
  <c r="G95" i="2"/>
  <c r="G94" i="2" s="1"/>
  <c r="M96" i="4"/>
  <c r="H97" i="2"/>
  <c r="H96" i="2" s="1"/>
  <c r="K116" i="4"/>
  <c r="K115" i="4" s="1"/>
  <c r="K114" i="4" s="1"/>
  <c r="K113" i="4" s="1"/>
  <c r="C15" i="3" s="1"/>
  <c r="F112" i="2"/>
  <c r="F111" i="2" s="1"/>
  <c r="F110" i="2" s="1"/>
  <c r="F35" i="2"/>
  <c r="F34" i="2" s="1"/>
  <c r="K162" i="4"/>
  <c r="M180" i="4"/>
  <c r="H31" i="2"/>
  <c r="H30" i="2" s="1"/>
  <c r="M29" i="4"/>
  <c r="K364" i="4"/>
  <c r="K363" i="4" s="1"/>
  <c r="K361" i="4" s="1"/>
  <c r="C30" i="3" s="1"/>
  <c r="C29" i="3" s="1"/>
  <c r="M392" i="4"/>
  <c r="L392" i="4"/>
  <c r="K200" i="4"/>
  <c r="K199" i="4" s="1"/>
  <c r="J21" i="5"/>
  <c r="M200" i="4"/>
  <c r="M199" i="4" s="1"/>
  <c r="K93" i="5" s="1"/>
  <c r="K92" i="5" s="1"/>
  <c r="L200" i="4"/>
  <c r="L199" i="4" s="1"/>
  <c r="J93" i="5" s="1"/>
  <c r="J92" i="5" s="1"/>
  <c r="K207" i="4"/>
  <c r="K327" i="4"/>
  <c r="K326" i="4" s="1"/>
  <c r="L207" i="4"/>
  <c r="L327" i="4"/>
  <c r="L326" i="4" s="1"/>
  <c r="M285" i="4"/>
  <c r="M284" i="4" s="1"/>
  <c r="K18" i="4"/>
  <c r="K17" i="4" s="1"/>
  <c r="L155" i="4"/>
  <c r="M245" i="4"/>
  <c r="K132" i="4"/>
  <c r="I60" i="5" s="1"/>
  <c r="L132" i="4"/>
  <c r="M155" i="4"/>
  <c r="M207" i="4"/>
  <c r="L247" i="4"/>
  <c r="L246" i="4" s="1"/>
  <c r="M327" i="4"/>
  <c r="M326" i="4" s="1"/>
  <c r="M132" i="4"/>
  <c r="K269" i="4"/>
  <c r="K268" i="4" s="1"/>
  <c r="K155" i="4"/>
  <c r="M18" i="4"/>
  <c r="M17" i="4" s="1"/>
  <c r="L18" i="4"/>
  <c r="L17" i="4" s="1"/>
  <c r="L285" i="4"/>
  <c r="L284" i="4" s="1"/>
  <c r="M349" i="4"/>
  <c r="M348" i="4" s="1"/>
  <c r="L269" i="4"/>
  <c r="L268" i="4" s="1"/>
  <c r="K285" i="4"/>
  <c r="K284" i="4" s="1"/>
  <c r="K306" i="4" l="1"/>
  <c r="L306" i="4"/>
  <c r="L305" i="4" s="1"/>
  <c r="L304" i="4" s="1"/>
  <c r="K236" i="4"/>
  <c r="K72" i="5"/>
  <c r="K71" i="5" s="1"/>
  <c r="K70" i="5" s="1"/>
  <c r="K69" i="5" s="1"/>
  <c r="J72" i="5"/>
  <c r="J71" i="5" s="1"/>
  <c r="J70" i="5" s="1"/>
  <c r="J69" i="5" s="1"/>
  <c r="I72" i="5"/>
  <c r="I71" i="5" s="1"/>
  <c r="I70" i="5" s="1"/>
  <c r="I69" i="5" s="1"/>
  <c r="L28" i="4"/>
  <c r="L27" i="4" s="1"/>
  <c r="M28" i="4"/>
  <c r="M27" i="4" s="1"/>
  <c r="I20" i="5"/>
  <c r="K28" i="4"/>
  <c r="K27" i="4" s="1"/>
  <c r="M236" i="4"/>
  <c r="I15" i="5"/>
  <c r="I14" i="5" s="1"/>
  <c r="K371" i="4"/>
  <c r="K370" i="4" s="1"/>
  <c r="K369" i="4" s="1"/>
  <c r="C32" i="3" s="1"/>
  <c r="L371" i="4"/>
  <c r="L370" i="4" s="1"/>
  <c r="L369" i="4" s="1"/>
  <c r="D32" i="3" s="1"/>
  <c r="M371" i="4"/>
  <c r="M370" i="4" s="1"/>
  <c r="M369" i="4" s="1"/>
  <c r="K155" i="5"/>
  <c r="K154" i="5" s="1"/>
  <c r="K153" i="5" s="1"/>
  <c r="J155" i="5"/>
  <c r="J154" i="5" s="1"/>
  <c r="J153" i="5" s="1"/>
  <c r="I155" i="5"/>
  <c r="I154" i="5" s="1"/>
  <c r="I153" i="5" s="1"/>
  <c r="F75" i="2"/>
  <c r="H50" i="2"/>
  <c r="K105" i="5"/>
  <c r="I95" i="5"/>
  <c r="I94" i="5" s="1"/>
  <c r="K206" i="4"/>
  <c r="K95" i="5"/>
  <c r="M206" i="4"/>
  <c r="J95" i="5"/>
  <c r="L206" i="4"/>
  <c r="K254" i="4"/>
  <c r="L381" i="4"/>
  <c r="L380" i="4" s="1"/>
  <c r="D33" i="3" s="1"/>
  <c r="L360" i="4"/>
  <c r="M179" i="4"/>
  <c r="L179" i="4"/>
  <c r="L178" i="4" s="1"/>
  <c r="L177" i="4" s="1"/>
  <c r="D22" i="3" s="1"/>
  <c r="F17" i="2"/>
  <c r="K179" i="4"/>
  <c r="K178" i="4" s="1"/>
  <c r="K177" i="4" s="1"/>
  <c r="C22" i="3" s="1"/>
  <c r="J161" i="5"/>
  <c r="L254" i="4"/>
  <c r="L235" i="4" s="1"/>
  <c r="L362" i="4"/>
  <c r="M254" i="4"/>
  <c r="J60" i="5"/>
  <c r="J59" i="5" s="1"/>
  <c r="J58" i="5" s="1"/>
  <c r="J57" i="5" s="1"/>
  <c r="J56" i="5" s="1"/>
  <c r="J55" i="5" s="1"/>
  <c r="K60" i="5"/>
  <c r="K59" i="5" s="1"/>
  <c r="K58" i="5" s="1"/>
  <c r="K57" i="5" s="1"/>
  <c r="K56" i="5" s="1"/>
  <c r="K55" i="5" s="1"/>
  <c r="J15" i="5"/>
  <c r="K15" i="5"/>
  <c r="K20" i="5"/>
  <c r="J20" i="5"/>
  <c r="G117" i="2"/>
  <c r="G116" i="2" s="1"/>
  <c r="G115" i="2" s="1"/>
  <c r="G114" i="2" s="1"/>
  <c r="J78" i="5"/>
  <c r="J77" i="5" s="1"/>
  <c r="J76" i="5" s="1"/>
  <c r="J75" i="5" s="1"/>
  <c r="K78" i="5"/>
  <c r="K77" i="5" s="1"/>
  <c r="K76" i="5" s="1"/>
  <c r="K75" i="5" s="1"/>
  <c r="H117" i="2"/>
  <c r="H116" i="2" s="1"/>
  <c r="H115" i="2" s="1"/>
  <c r="H114" i="2" s="1"/>
  <c r="I78" i="5"/>
  <c r="I77" i="5" s="1"/>
  <c r="I76" i="5" s="1"/>
  <c r="I75" i="5" s="1"/>
  <c r="F117" i="2"/>
  <c r="F116" i="2" s="1"/>
  <c r="F115" i="2" s="1"/>
  <c r="F114" i="2" s="1"/>
  <c r="M178" i="4"/>
  <c r="M177" i="4" s="1"/>
  <c r="E22" i="3" s="1"/>
  <c r="G14" i="2"/>
  <c r="C34" i="3"/>
  <c r="M87" i="4"/>
  <c r="K381" i="4"/>
  <c r="K380" i="4" s="1"/>
  <c r="C33" i="3" s="1"/>
  <c r="H14" i="2"/>
  <c r="M360" i="4"/>
  <c r="E30" i="3"/>
  <c r="E29" i="3" s="1"/>
  <c r="J110" i="5"/>
  <c r="I165" i="5"/>
  <c r="I59" i="5"/>
  <c r="I58" i="5" s="1"/>
  <c r="I57" i="5" s="1"/>
  <c r="I56" i="5" s="1"/>
  <c r="I55" i="5" s="1"/>
  <c r="K161" i="5"/>
  <c r="F15" i="2"/>
  <c r="I21" i="5"/>
  <c r="I123" i="5"/>
  <c r="I122" i="5" s="1"/>
  <c r="K283" i="4"/>
  <c r="K266" i="4" s="1"/>
  <c r="K265" i="4" s="1"/>
  <c r="F61" i="2"/>
  <c r="F60" i="2" s="1"/>
  <c r="J123" i="5"/>
  <c r="J122" i="5" s="1"/>
  <c r="G61" i="2"/>
  <c r="G60" i="2" s="1"/>
  <c r="L283" i="4"/>
  <c r="K137" i="5"/>
  <c r="K136" i="5" s="1"/>
  <c r="H66" i="2"/>
  <c r="H65" i="2" s="1"/>
  <c r="H17" i="2"/>
  <c r="K23" i="5"/>
  <c r="I107" i="5"/>
  <c r="I106" i="5" s="1"/>
  <c r="I105" i="5" s="1"/>
  <c r="F53" i="2"/>
  <c r="F52" i="2" s="1"/>
  <c r="F50" i="2" s="1"/>
  <c r="K123" i="5"/>
  <c r="K122" i="5" s="1"/>
  <c r="K118" i="5" s="1"/>
  <c r="H61" i="2"/>
  <c r="H60" i="2" s="1"/>
  <c r="H56" i="2" s="1"/>
  <c r="M283" i="4"/>
  <c r="J120" i="5"/>
  <c r="J119" i="5" s="1"/>
  <c r="G58" i="2"/>
  <c r="G57" i="2" s="1"/>
  <c r="K143" i="5"/>
  <c r="K142" i="5" s="1"/>
  <c r="H72" i="2"/>
  <c r="H71" i="2" s="1"/>
  <c r="M347" i="4"/>
  <c r="M306" i="4" s="1"/>
  <c r="I120" i="5"/>
  <c r="I119" i="5" s="1"/>
  <c r="F58" i="2"/>
  <c r="F57" i="2" s="1"/>
  <c r="J137" i="5"/>
  <c r="J136" i="5" s="1"/>
  <c r="G66" i="2"/>
  <c r="G65" i="2" s="1"/>
  <c r="G62" i="2" s="1"/>
  <c r="I93" i="5"/>
  <c r="I92" i="5" s="1"/>
  <c r="F40" i="2"/>
  <c r="F39" i="2" s="1"/>
  <c r="M391" i="4"/>
  <c r="M390" i="4" s="1"/>
  <c r="M389" i="4" s="1"/>
  <c r="M388" i="4" s="1"/>
  <c r="E35" i="3" s="1"/>
  <c r="E34" i="3" s="1"/>
  <c r="K170" i="5"/>
  <c r="K169" i="5" s="1"/>
  <c r="K168" i="5" s="1"/>
  <c r="K167" i="5" s="1"/>
  <c r="K166" i="5" s="1"/>
  <c r="K165" i="5" s="1"/>
  <c r="H85" i="2"/>
  <c r="H84" i="2" s="1"/>
  <c r="H75" i="2" s="1"/>
  <c r="G17" i="2"/>
  <c r="J23" i="5"/>
  <c r="I137" i="5"/>
  <c r="I136" i="5" s="1"/>
  <c r="I133" i="5" s="1"/>
  <c r="F66" i="2"/>
  <c r="F65" i="2" s="1"/>
  <c r="F62" i="2" s="1"/>
  <c r="L391" i="4"/>
  <c r="L390" i="4" s="1"/>
  <c r="L389" i="4" s="1"/>
  <c r="L388" i="4" s="1"/>
  <c r="D35" i="3" s="1"/>
  <c r="D34" i="3" s="1"/>
  <c r="J170" i="5"/>
  <c r="J169" i="5" s="1"/>
  <c r="J168" i="5" s="1"/>
  <c r="J167" i="5" s="1"/>
  <c r="J166" i="5" s="1"/>
  <c r="J165" i="5" s="1"/>
  <c r="G85" i="2"/>
  <c r="G84" i="2" s="1"/>
  <c r="G75" i="2" s="1"/>
  <c r="G20" i="2"/>
  <c r="G19" i="2" s="1"/>
  <c r="J25" i="5"/>
  <c r="J24" i="5" s="1"/>
  <c r="H20" i="2"/>
  <c r="H19" i="2" s="1"/>
  <c r="K25" i="5"/>
  <c r="K24" i="5" s="1"/>
  <c r="J107" i="5"/>
  <c r="J106" i="5" s="1"/>
  <c r="J105" i="5" s="1"/>
  <c r="G53" i="2"/>
  <c r="G52" i="2" s="1"/>
  <c r="G50" i="2" s="1"/>
  <c r="H15" i="2"/>
  <c r="K21" i="5"/>
  <c r="L87" i="4"/>
  <c r="K87" i="4"/>
  <c r="I110" i="5"/>
  <c r="K110" i="5"/>
  <c r="I161" i="5"/>
  <c r="I160" i="5" s="1"/>
  <c r="G15" i="2"/>
  <c r="L16" i="4"/>
  <c r="L15" i="4" s="1"/>
  <c r="L14" i="4" s="1"/>
  <c r="G12" i="2"/>
  <c r="G11" i="2" s="1"/>
  <c r="H42" i="2"/>
  <c r="H41" i="2" s="1"/>
  <c r="K16" i="4"/>
  <c r="K15" i="4" s="1"/>
  <c r="K14" i="4" s="1"/>
  <c r="F12" i="2"/>
  <c r="F11" i="2" s="1"/>
  <c r="F42" i="2"/>
  <c r="F41" i="2" s="1"/>
  <c r="F25" i="2"/>
  <c r="F24" i="2" s="1"/>
  <c r="F23" i="2" s="1"/>
  <c r="K131" i="4"/>
  <c r="K130" i="4" s="1"/>
  <c r="L154" i="4"/>
  <c r="L153" i="4" s="1"/>
  <c r="L152" i="4" s="1"/>
  <c r="G29" i="2"/>
  <c r="G28" i="2" s="1"/>
  <c r="G27" i="2" s="1"/>
  <c r="K305" i="4"/>
  <c r="K304" i="4" s="1"/>
  <c r="L198" i="4"/>
  <c r="G40" i="2"/>
  <c r="G39" i="2" s="1"/>
  <c r="K154" i="4"/>
  <c r="K153" i="4" s="1"/>
  <c r="K152" i="4" s="1"/>
  <c r="F29" i="2"/>
  <c r="F28" i="2" s="1"/>
  <c r="F27" i="2" s="1"/>
  <c r="K198" i="4"/>
  <c r="M16" i="4"/>
  <c r="M15" i="4" s="1"/>
  <c r="M14" i="4" s="1"/>
  <c r="H12" i="2"/>
  <c r="H11" i="2" s="1"/>
  <c r="H25" i="2"/>
  <c r="H24" i="2" s="1"/>
  <c r="H23" i="2" s="1"/>
  <c r="M131" i="4"/>
  <c r="M130" i="4" s="1"/>
  <c r="M154" i="4"/>
  <c r="M153" i="4" s="1"/>
  <c r="M152" i="4" s="1"/>
  <c r="H29" i="2"/>
  <c r="H28" i="2" s="1"/>
  <c r="H27" i="2" s="1"/>
  <c r="L131" i="4"/>
  <c r="L130" i="4" s="1"/>
  <c r="G25" i="2"/>
  <c r="G24" i="2" s="1"/>
  <c r="G23" i="2" s="1"/>
  <c r="G42" i="2"/>
  <c r="G41" i="2" s="1"/>
  <c r="H40" i="2"/>
  <c r="H39" i="2" s="1"/>
  <c r="M198" i="4"/>
  <c r="F14" i="2"/>
  <c r="K360" i="4"/>
  <c r="K362" i="4"/>
  <c r="K387" i="4"/>
  <c r="M305" i="4" l="1"/>
  <c r="M304" i="4" s="1"/>
  <c r="K133" i="5"/>
  <c r="K132" i="5" s="1"/>
  <c r="K131" i="5" s="1"/>
  <c r="H62" i="2"/>
  <c r="J133" i="5"/>
  <c r="J132" i="5" s="1"/>
  <c r="J131" i="5" s="1"/>
  <c r="K68" i="5"/>
  <c r="K62" i="5" s="1"/>
  <c r="J68" i="5"/>
  <c r="J62" i="5" s="1"/>
  <c r="I68" i="5"/>
  <c r="I62" i="5" s="1"/>
  <c r="I19" i="5"/>
  <c r="I18" i="5" s="1"/>
  <c r="I17" i="5" s="1"/>
  <c r="I16" i="5" s="1"/>
  <c r="I91" i="5"/>
  <c r="I90" i="5" s="1"/>
  <c r="I89" i="5" s="1"/>
  <c r="I118" i="5"/>
  <c r="I117" i="5" s="1"/>
  <c r="I116" i="5" s="1"/>
  <c r="I132" i="5"/>
  <c r="I131" i="5" s="1"/>
  <c r="F13" i="2"/>
  <c r="F10" i="2" s="1"/>
  <c r="H13" i="2"/>
  <c r="H10" i="2" s="1"/>
  <c r="G13" i="2"/>
  <c r="G10" i="2" s="1"/>
  <c r="D11" i="3"/>
  <c r="C11" i="3"/>
  <c r="E11" i="3"/>
  <c r="H38" i="2"/>
  <c r="F38" i="2"/>
  <c r="G38" i="2"/>
  <c r="K117" i="5"/>
  <c r="K116" i="5" s="1"/>
  <c r="J14" i="5"/>
  <c r="J13" i="5" s="1"/>
  <c r="J12" i="5" s="1"/>
  <c r="J11" i="5" s="1"/>
  <c r="K14" i="5"/>
  <c r="K13" i="5" s="1"/>
  <c r="K12" i="5" s="1"/>
  <c r="K11" i="5" s="1"/>
  <c r="K104" i="5"/>
  <c r="K103" i="5" s="1"/>
  <c r="I13" i="5"/>
  <c r="I12" i="5" s="1"/>
  <c r="I11" i="5" s="1"/>
  <c r="J118" i="5"/>
  <c r="E32" i="3"/>
  <c r="E31" i="3" s="1"/>
  <c r="M368" i="4"/>
  <c r="L197" i="4"/>
  <c r="L196" i="4" s="1"/>
  <c r="L195" i="4" s="1"/>
  <c r="D24" i="3" s="1"/>
  <c r="C31" i="3"/>
  <c r="D31" i="3"/>
  <c r="K197" i="4"/>
  <c r="I152" i="5"/>
  <c r="M197" i="4"/>
  <c r="M196" i="4" s="1"/>
  <c r="M195" i="4" s="1"/>
  <c r="L234" i="4"/>
  <c r="D25" i="3" s="1"/>
  <c r="M266" i="4"/>
  <c r="L266" i="4"/>
  <c r="K94" i="5"/>
  <c r="J94" i="5"/>
  <c r="L368" i="4"/>
  <c r="K368" i="4"/>
  <c r="K235" i="4"/>
  <c r="L387" i="4"/>
  <c r="M235" i="4"/>
  <c r="J160" i="5"/>
  <c r="J152" i="5" s="1"/>
  <c r="K160" i="5"/>
  <c r="K152" i="5" s="1"/>
  <c r="M387" i="4"/>
  <c r="J19" i="5"/>
  <c r="J18" i="5" s="1"/>
  <c r="J17" i="5" s="1"/>
  <c r="J16" i="5" s="1"/>
  <c r="M20" i="5"/>
  <c r="N20" i="5"/>
  <c r="G56" i="2"/>
  <c r="M26" i="4"/>
  <c r="M25" i="4" s="1"/>
  <c r="E12" i="3" s="1"/>
  <c r="L26" i="4"/>
  <c r="L25" i="4" s="1"/>
  <c r="L13" i="4" s="1"/>
  <c r="J104" i="5"/>
  <c r="J103" i="5" s="1"/>
  <c r="K264" i="4"/>
  <c r="C27" i="3" s="1"/>
  <c r="K19" i="5"/>
  <c r="K18" i="5" s="1"/>
  <c r="K17" i="5" s="1"/>
  <c r="K16" i="5" s="1"/>
  <c r="I104" i="5"/>
  <c r="I103" i="5" s="1"/>
  <c r="F56" i="2"/>
  <c r="K26" i="4"/>
  <c r="K25" i="4" s="1"/>
  <c r="K13" i="4" s="1"/>
  <c r="K151" i="4"/>
  <c r="K143" i="4" s="1"/>
  <c r="L129" i="4"/>
  <c r="L128" i="4"/>
  <c r="M129" i="4"/>
  <c r="M128" i="4"/>
  <c r="K128" i="4"/>
  <c r="K129" i="4"/>
  <c r="M151" i="4"/>
  <c r="M143" i="4" s="1"/>
  <c r="L151" i="4"/>
  <c r="L143" i="4" s="1"/>
  <c r="G9" i="2" l="1"/>
  <c r="G8" i="2" s="1"/>
  <c r="G120" i="2" s="1"/>
  <c r="H9" i="2"/>
  <c r="H8" i="2" s="1"/>
  <c r="H120" i="2" s="1"/>
  <c r="F9" i="2"/>
  <c r="F8" i="2" s="1"/>
  <c r="F120" i="2" s="1"/>
  <c r="E10" i="3"/>
  <c r="M13" i="4"/>
  <c r="I115" i="5"/>
  <c r="I10" i="5"/>
  <c r="K10" i="5"/>
  <c r="J10" i="5"/>
  <c r="J117" i="5"/>
  <c r="J116" i="5" s="1"/>
  <c r="J115" i="5" s="1"/>
  <c r="L265" i="4"/>
  <c r="L264" i="4" s="1"/>
  <c r="D27" i="3" s="1"/>
  <c r="M265" i="4"/>
  <c r="M264" i="4" s="1"/>
  <c r="J91" i="5"/>
  <c r="J90" i="5" s="1"/>
  <c r="J89" i="5" s="1"/>
  <c r="J88" i="5" s="1"/>
  <c r="K91" i="5"/>
  <c r="K90" i="5" s="1"/>
  <c r="K89" i="5" s="1"/>
  <c r="K88" i="5" s="1"/>
  <c r="D23" i="3"/>
  <c r="K234" i="4"/>
  <c r="C25" i="3" s="1"/>
  <c r="M234" i="4"/>
  <c r="M194" i="4" s="1"/>
  <c r="I88" i="5"/>
  <c r="P195" i="4"/>
  <c r="L194" i="4"/>
  <c r="K115" i="5"/>
  <c r="K196" i="4"/>
  <c r="K195" i="4" s="1"/>
  <c r="O195" i="4" s="1"/>
  <c r="L127" i="4"/>
  <c r="D18" i="3"/>
  <c r="D17" i="3" s="1"/>
  <c r="D21" i="3"/>
  <c r="D19" i="3" s="1"/>
  <c r="K127" i="4"/>
  <c r="C18" i="3"/>
  <c r="C17" i="3" s="1"/>
  <c r="Q195" i="4"/>
  <c r="E24" i="3"/>
  <c r="D28" i="3"/>
  <c r="E21" i="3"/>
  <c r="E19" i="3" s="1"/>
  <c r="M127" i="4"/>
  <c r="E18" i="3"/>
  <c r="E17" i="3" s="1"/>
  <c r="E28" i="3"/>
  <c r="D12" i="3"/>
  <c r="D10" i="3" s="1"/>
  <c r="C12" i="3"/>
  <c r="C10" i="3" s="1"/>
  <c r="C21" i="3"/>
  <c r="C19" i="3" s="1"/>
  <c r="I177" i="5" l="1"/>
  <c r="J177" i="5"/>
  <c r="K177" i="5"/>
  <c r="E27" i="3"/>
  <c r="E26" i="3" s="1"/>
  <c r="M263" i="4"/>
  <c r="M12" i="4" s="1"/>
  <c r="D26" i="3"/>
  <c r="D38" i="3" s="1"/>
  <c r="L263" i="4"/>
  <c r="L12" i="4" s="1"/>
  <c r="K194" i="4"/>
  <c r="E25" i="3"/>
  <c r="E23" i="3" s="1"/>
  <c r="C24" i="3"/>
  <c r="C23" i="3" s="1"/>
  <c r="K263" i="4"/>
  <c r="C28" i="3"/>
  <c r="C26" i="3" s="1"/>
  <c r="K12" i="4" l="1"/>
  <c r="C20" i="6" s="1"/>
  <c r="C19" i="6" s="1"/>
  <c r="C18" i="6" s="1"/>
  <c r="C17" i="6" s="1"/>
  <c r="C12" i="6" s="1"/>
  <c r="C11" i="6" s="1"/>
  <c r="C21" i="6" s="1"/>
  <c r="E38" i="3"/>
  <c r="P13" i="4"/>
  <c r="D20" i="6"/>
  <c r="D19" i="6" s="1"/>
  <c r="D18" i="6" s="1"/>
  <c r="D17" i="6" s="1"/>
  <c r="D12" i="6" s="1"/>
  <c r="Q13" i="4"/>
  <c r="E20" i="6"/>
  <c r="E19" i="6" s="1"/>
  <c r="E18" i="6" s="1"/>
  <c r="E17" i="6" s="1"/>
  <c r="E12" i="6" s="1"/>
  <c r="C38" i="3"/>
  <c r="O13" i="4" l="1"/>
</calcChain>
</file>

<file path=xl/sharedStrings.xml><?xml version="1.0" encoding="utf-8"?>
<sst xmlns="http://schemas.openxmlformats.org/spreadsheetml/2006/main" count="5629" uniqueCount="565">
  <si>
    <t>Наименование</t>
  </si>
  <si>
    <t>Общегосударственные вопросы</t>
  </si>
  <si>
    <t>Центральный аппарат</t>
  </si>
  <si>
    <t>Глава муниципального образования</t>
  </si>
  <si>
    <t xml:space="preserve">Заработная плата </t>
  </si>
  <si>
    <t>Прочие выплаты</t>
  </si>
  <si>
    <t>Коммунальные услуги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</si>
  <si>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</si>
  <si>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</si>
  <si>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</si>
  <si>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</si>
  <si>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Национальная безопасность и правоохранительная деятельность</t>
  </si>
  <si>
    <t>Другие вопросы в области национальной экономики</t>
  </si>
  <si>
    <t>Перечисления другим бюджетам бюджетной системы Российской Федерации</t>
  </si>
  <si>
    <t>Мероприятия в области коммунального хозяйства</t>
  </si>
  <si>
    <t>Уличное освещение</t>
  </si>
  <si>
    <t>Пенсионное обеспечение</t>
  </si>
  <si>
    <t>016</t>
  </si>
  <si>
    <t>01</t>
  </si>
  <si>
    <t>04</t>
  </si>
  <si>
    <t>244</t>
  </si>
  <si>
    <t>02</t>
  </si>
  <si>
    <t>07</t>
  </si>
  <si>
    <t>03</t>
  </si>
  <si>
    <t>09</t>
  </si>
  <si>
    <t>Резервные фонды</t>
  </si>
  <si>
    <t>121</t>
  </si>
  <si>
    <t>05</t>
  </si>
  <si>
    <t>08</t>
  </si>
  <si>
    <t>00</t>
  </si>
  <si>
    <t>000</t>
  </si>
  <si>
    <t>Уплата прочих налогов, сборов и иных платежей</t>
  </si>
  <si>
    <t>300</t>
  </si>
  <si>
    <t>340</t>
  </si>
  <si>
    <t>11</t>
  </si>
  <si>
    <t>200</t>
  </si>
  <si>
    <t>870</t>
  </si>
  <si>
    <t>Национальная оборона</t>
  </si>
  <si>
    <t>10</t>
  </si>
  <si>
    <t>220</t>
  </si>
  <si>
    <t>223</t>
  </si>
  <si>
    <t>12</t>
  </si>
  <si>
    <t>226</t>
  </si>
  <si>
    <t xml:space="preserve">                                    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</si>
  <si>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                                              Ждановский сельсовет</t>
  </si>
  <si>
    <t>Мероприятия по энергосбережению</t>
  </si>
  <si>
    <t>Мероприятия по противодействию коррупции</t>
  </si>
  <si>
    <t>225</t>
  </si>
  <si>
    <t>224</t>
  </si>
  <si>
    <t>Арендная плата за пользование имуществом</t>
  </si>
  <si>
    <t>222</t>
  </si>
  <si>
    <t>Транспортные услуги</t>
  </si>
  <si>
    <t>Обеспечение первичных мер пожарной безопасности в границах населенных пунктов поселения</t>
  </si>
  <si>
    <t>Прочие непрограммные мероприятия</t>
  </si>
  <si>
    <t>Коммунальное хозяйство</t>
  </si>
  <si>
    <t>540</t>
  </si>
  <si>
    <t>250</t>
  </si>
  <si>
    <t>251</t>
  </si>
  <si>
    <t>290</t>
  </si>
  <si>
    <t>129</t>
  </si>
  <si>
    <t>210</t>
  </si>
  <si>
    <t>120</t>
  </si>
  <si>
    <t>Расходы на выплаты персоналу государственных (муниципальных) органов</t>
  </si>
  <si>
    <t>240</t>
  </si>
  <si>
    <t>242</t>
  </si>
  <si>
    <t>310</t>
  </si>
  <si>
    <t>221</t>
  </si>
  <si>
    <t>111</t>
  </si>
  <si>
    <t>110</t>
  </si>
  <si>
    <t>Расходы на выплаты персоналу казенных учреждений</t>
  </si>
  <si>
    <t>119</t>
  </si>
  <si>
    <t>Межбюджетные трансферты на выполнение полномочий поселений по обеспечению жильем молодых семей</t>
  </si>
  <si>
    <t>Межбюджетные трансферты на выполнение полномочий поселений по обеспечению проживающих в поселении и нуждающихся в жилых помещениях граждан в части ведения в установленном порядке учета граждан в качестве нуждающихся в жилых помещениях, предоставляемых по договорам социального найма</t>
  </si>
  <si>
    <t>853</t>
  </si>
  <si>
    <t>Уплата иных платежей</t>
  </si>
  <si>
    <t>ЦСР</t>
  </si>
  <si>
    <t>ВР</t>
  </si>
  <si>
    <t>РЗ</t>
  </si>
  <si>
    <t>ПР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</si>
  <si>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</si>
  <si>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</si>
  <si>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на выполнение полномочий поселений по осуществлению внешнего муниципального финансового контроля</t>
  </si>
  <si>
    <t>Иные межбюджетные трансферты</t>
  </si>
  <si>
    <t>Основное мероприятие 1 "Руководство и управление в сфере установленных функций органов местного самоуправления"</t>
  </si>
  <si>
    <t>Фонд оплаты труда государственных (муниципальных) органов</t>
  </si>
  <si>
    <t>Оплата труда и 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</si>
  <si>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</si>
  <si>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Начисления на выплаты по оплате труда</t>
  </si>
  <si>
    <t>01 0 01 10010</t>
  </si>
  <si>
    <t>01 0 01 00000</t>
  </si>
  <si>
    <t>01 0 00 00000</t>
  </si>
  <si>
    <t>01 0 01 10020</t>
  </si>
  <si>
    <t>ВЕД</t>
  </si>
  <si>
    <t>ЭКР</t>
  </si>
  <si>
    <t>01 0 01 90840</t>
  </si>
  <si>
    <t>Основное мероприятие 8 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</si>
  <si>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01 0 08 00000</t>
  </si>
  <si>
    <t>01 0 08 60140</t>
  </si>
  <si>
    <t>01 0 08 60150</t>
  </si>
  <si>
    <t>01 0 08 60160</t>
  </si>
  <si>
    <t>Основное мероприятие 2   "Осуществление первичного воинского учета на территориях, где отсутствуют военные комиссариаты"</t>
  </si>
  <si>
    <t>01 0 02 00000</t>
  </si>
  <si>
    <t>НМ</t>
  </si>
  <si>
    <t>ПМ</t>
  </si>
  <si>
    <t>ОМ</t>
  </si>
  <si>
    <t>НР</t>
  </si>
  <si>
    <t>0</t>
  </si>
  <si>
    <t>00000</t>
  </si>
  <si>
    <t>Функционирование высшего должностного лица субъекта Российской Федерации и муниципального образования</t>
  </si>
  <si>
    <t>10010</t>
  </si>
  <si>
    <t>211</t>
  </si>
  <si>
    <t>213</t>
  </si>
  <si>
    <t>77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</si>
  <si>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</si>
  <si>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10020</t>
  </si>
  <si>
    <t>Иные выплаты персоналу государственных (муниципальных) органов, за исключением фонда оплаты труда</t>
  </si>
  <si>
    <t>122</t>
  </si>
  <si>
    <t>212</t>
  </si>
  <si>
    <t>Закупка товаров , работ,услуг в сфере информационных технологий</t>
  </si>
  <si>
    <t>Оплата работ , услуг</t>
  </si>
  <si>
    <t>Услуги связи</t>
  </si>
  <si>
    <t>Прочие работы , услуги</t>
  </si>
  <si>
    <t>Прочая закупка товаров,работ и услуг для обеспечения государственных (муниципальных нужд)</t>
  </si>
  <si>
    <t>Работы , услуги по содержанию имущества</t>
  </si>
  <si>
    <t>852</t>
  </si>
  <si>
    <t>90840</t>
  </si>
  <si>
    <t xml:space="preserve">Безвозмездные перечисления бюджетам </t>
  </si>
  <si>
    <t>60140</t>
  </si>
  <si>
    <t>60150</t>
  </si>
  <si>
    <t>60160</t>
  </si>
  <si>
    <t>Непрограммные мероприятия</t>
  </si>
  <si>
    <t>7</t>
  </si>
  <si>
    <t>Создание и использование средств резервного фонда</t>
  </si>
  <si>
    <t>00040</t>
  </si>
  <si>
    <t>Резервные средства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</si>
  <si>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</si>
  <si>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</si>
  <si>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51180</t>
  </si>
  <si>
    <t xml:space="preserve">Основное мероприятие 3 "Защита населения и территории от чрезвычайных ситуаций природного и техногенного характера, гражданская оборона, обеспечение пожарной безопасности, противодействие терроризму и экстремизму, профилактика правонарушений" </t>
  </si>
  <si>
    <t>90880</t>
  </si>
  <si>
    <t>Выполнение функций органов местного самоуправления</t>
  </si>
  <si>
    <t>Обеспечение первичных мер пожарной безопасности в границах населенных пунктов поселений</t>
  </si>
  <si>
    <t>90710</t>
  </si>
  <si>
    <t xml:space="preserve"> 
Расходы на выплаты персоналу казенных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</si>
  <si>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</si>
  <si>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Мероприятия по повышению пожарной безопасности 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</si>
  <si>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</si>
  <si>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</si>
  <si>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</si>
  <si>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</si>
  <si>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14</t>
  </si>
  <si>
    <t>Мероприятия по  противодействию экстремизму и профилактика терроризма</t>
  </si>
  <si>
    <t>90850</t>
  </si>
  <si>
    <t>Мероприятия по профилактике наркомании и алкоголизма</t>
  </si>
  <si>
    <t>90860</t>
  </si>
  <si>
    <t>Национальная экономика</t>
  </si>
  <si>
    <t>Дорожное хозяйство (дорожные фонды)</t>
  </si>
  <si>
    <t>Основное мероприятие 4 "Развитие дорожного хозяйства"</t>
  </si>
  <si>
    <t>Ремонт и содержание муниципальных автомобильных дорог и сооружений на них</t>
  </si>
  <si>
    <t>90730</t>
  </si>
  <si>
    <t>90830</t>
  </si>
  <si>
    <t>Основное мероприятие 5 "Мероприятия, связанные с землепользованием, землеустройством и градорегулированием"</t>
  </si>
  <si>
    <t>Мероприятия по землеустройству и землепользованию</t>
  </si>
  <si>
    <t>90740</t>
  </si>
  <si>
    <t>Кадастровые работы по постановке на учет земельных  участков сельхозначения</t>
  </si>
  <si>
    <t>91170</t>
  </si>
  <si>
    <t xml:space="preserve">Мероприятия по оценке рыночной стоимости земельных  участков </t>
  </si>
  <si>
    <t>91190</t>
  </si>
  <si>
    <t>Постановка на кадастровый учет земельных участков и объектов недвижимости</t>
  </si>
  <si>
    <t>91210</t>
  </si>
  <si>
    <t>Основное мероприятие 8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</si>
  <si>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Межбюджетные трансферты на  выполнение  полномочий поселений по вопросу оформления невостребованных земельных долей в муниципальную собственность</t>
  </si>
  <si>
    <t>60010</t>
  </si>
  <si>
    <t>60020</t>
  </si>
  <si>
    <t>Жилищно-коммунальное хозяйство</t>
  </si>
  <si>
    <t>Основное мероприятие 6 "Развитие жилищно-коммунального хозяйства"</t>
  </si>
  <si>
    <t>90770</t>
  </si>
  <si>
    <t>Мероприятия по проведению санитарно-эпидемиологической экспертизы проекта зоны санитарной охраны скважин</t>
  </si>
  <si>
    <t>90930</t>
  </si>
  <si>
    <t xml:space="preserve">Благоустройство </t>
  </si>
  <si>
    <t>Основное мероприятие 7 "Благоустройство территории поселения"</t>
  </si>
  <si>
    <t xml:space="preserve">Мероприятия по благоустройству территории поселения </t>
  </si>
  <si>
    <t>90780</t>
  </si>
  <si>
    <t>Организация ритуальных услуг и содержание мест захоронения</t>
  </si>
  <si>
    <t>Освещение территории поселения</t>
  </si>
  <si>
    <t>60030</t>
  </si>
  <si>
    <t>Образование</t>
  </si>
  <si>
    <t xml:space="preserve">Молодежная политика  </t>
  </si>
  <si>
    <t>Межбюджетные трансферты на выполнение части полномочий поселений по организации и осуществлению мероприятий по работе с детьми и молодежью в поселении</t>
  </si>
  <si>
    <t>60080</t>
  </si>
  <si>
    <t>Культура и кинематография</t>
  </si>
  <si>
    <t xml:space="preserve">Культура  </t>
  </si>
  <si>
    <t>Межбюджетные трансферты на выполнение полномочий поселений по созданию условий для организации досуга и обеспечения жителей поселения услугами организаций культуры</t>
  </si>
  <si>
    <t>60040</t>
  </si>
  <si>
    <t>Другие вопросы в области культуры и кинематографии</t>
  </si>
  <si>
    <t>Межбюджетные трансферты на выполнение полномочий поселений по созданию условий для организации досуга и обеспечения жителей поселения услугами организаций культуры МКУ «Центр по обеспечению деятельности учреждений культуры»</t>
  </si>
  <si>
    <t>60100</t>
  </si>
  <si>
    <t>Социальная политика</t>
  </si>
  <si>
    <t>Межбюджетные трансферты на выполнение  полномочий поселений по осуществлению выплаты пенсии  за выслугу лет муниципальным служащим</t>
  </si>
  <si>
    <t>60070</t>
  </si>
  <si>
    <t>Социальное обеспечение населения</t>
  </si>
  <si>
    <t>Условно утвержденные расходы</t>
  </si>
  <si>
    <t>99</t>
  </si>
  <si>
    <t>9</t>
  </si>
  <si>
    <t>Администрация Ждановского сельсовета</t>
  </si>
  <si>
    <t xml:space="preserve">Мероприятия по противодействию коррупции </t>
  </si>
  <si>
    <t>90870</t>
  </si>
  <si>
    <t>60090</t>
  </si>
  <si>
    <t>Фонд оплаты труда учреждений</t>
  </si>
  <si>
    <t>разница</t>
  </si>
  <si>
    <t>Приобретение и обустройство дорожных знаков, разметки и искуственных неровностей на дорогах</t>
  </si>
  <si>
    <t>91280</t>
  </si>
  <si>
    <t>Обустройство, содержание и ремонт мемориальных мест и сооружений</t>
  </si>
  <si>
    <t>дор.фонд</t>
  </si>
  <si>
    <t>Межбюджетные трансферты на cофинансирование расходов по реализации мероприятий по обеспечению жильем молодых семей</t>
  </si>
  <si>
    <t>L4970</t>
  </si>
  <si>
    <t>Мероприятия по формированию современной городской среды на территории Ждановского с/с</t>
  </si>
  <si>
    <t>Программные расходы</t>
  </si>
  <si>
    <t>850</t>
  </si>
  <si>
    <t>Уплата  налогов, сборов и иных платежей</t>
  </si>
  <si>
    <t>77 0 00 00000</t>
  </si>
  <si>
    <t>77 7 00 00000</t>
  </si>
  <si>
    <t>ИТОГО РАСХОДОВ</t>
  </si>
  <si>
    <t>Основное мероприятие 2 "Осуществление первичного воинского учета на территориях, где отсутствуют военные комиссариаты"</t>
  </si>
  <si>
    <t>01 0 02 51180</t>
  </si>
  <si>
    <t>01 0 03 00000</t>
  </si>
  <si>
    <t>01 0 03 90710</t>
  </si>
  <si>
    <t>01 0 03 90850</t>
  </si>
  <si>
    <t>01 0 03 90860</t>
  </si>
  <si>
    <t>01 0 03 90880</t>
  </si>
  <si>
    <t>01 0 04 00000</t>
  </si>
  <si>
    <t>01 0 04 90730</t>
  </si>
  <si>
    <t>01 0 04 90830</t>
  </si>
  <si>
    <t>01 0 05 00000</t>
  </si>
  <si>
    <t>01 0 05 90740</t>
  </si>
  <si>
    <t>01 0 06 00000</t>
  </si>
  <si>
    <t>01 0 06 90770</t>
  </si>
  <si>
    <t>01 0 06 90930</t>
  </si>
  <si>
    <t>01 0 07 00000</t>
  </si>
  <si>
    <t>01 0 07 90780</t>
  </si>
  <si>
    <t>01 0 07 91310</t>
  </si>
  <si>
    <t>01 0 07 91360</t>
  </si>
  <si>
    <t>01 0 08 60010</t>
  </si>
  <si>
    <t xml:space="preserve">Межбюджетные трансферты на  выполнение полномочий поселений по обеспечению подготовки документов территориального планирования поселения, по правилам землепользования и застройки, выдачи разрешений на строительство, на ввод объекта в эксплуатацию, выдачи градостроительных планов земельных участков. </t>
  </si>
  <si>
    <t>01 0 08 60020</t>
  </si>
  <si>
    <t>01 0 08 60040</t>
  </si>
  <si>
    <t>01 0 08  60070</t>
  </si>
  <si>
    <t>01 0 08 60080</t>
  </si>
  <si>
    <t>Межбюджетные трансферты на выполнение полномочий поселений по осуществлению внешнего муниципального  финансового контроля</t>
  </si>
  <si>
    <t>01 0 08 60090</t>
  </si>
  <si>
    <t>01 0 08  60100</t>
  </si>
  <si>
    <t>Межбюджетные трансферты на выполнение полномочий поселений по осуществлению внутреннего муниципального  финансового контроля</t>
  </si>
  <si>
    <t xml:space="preserve">Создание и использование средств резервного фонда </t>
  </si>
  <si>
    <t>Межбюджетные трансферты на выполнение полномочий поселений по осуществлению внутреннего муниципального финансового контроля</t>
  </si>
  <si>
    <t>Мероприятия по повышению пожарной безопасности</t>
  </si>
  <si>
    <t>01 0 05 91190</t>
  </si>
  <si>
    <t>01 0 07 90820</t>
  </si>
  <si>
    <t>01 0 08 L4970</t>
  </si>
  <si>
    <t>01 0 07 91380</t>
  </si>
  <si>
    <t>к решению Совета депутатов муниципального образования</t>
  </si>
  <si>
    <t xml:space="preserve">           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</si>
  <si>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</si>
  <si>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к Решению  Совета депутатов</t>
  </si>
  <si>
    <t>РАСХОДЫ</t>
  </si>
  <si>
    <t>Код</t>
  </si>
  <si>
    <t>Наименование разделов и подразделов функциональной классификации  расходов бюджетов Оренбургской области</t>
  </si>
  <si>
    <t>0100</t>
  </si>
  <si>
    <t>0102</t>
  </si>
  <si>
    <t>Функционирование высшего должностного лица субъекта РФ и муниципального образования</t>
  </si>
  <si>
    <t>0104</t>
  </si>
  <si>
    <t>0106</t>
  </si>
  <si>
    <t>0111</t>
  </si>
  <si>
    <t>Резервный фoнд</t>
  </si>
  <si>
    <t>0200</t>
  </si>
  <si>
    <t>0203</t>
  </si>
  <si>
    <t>0300</t>
  </si>
  <si>
    <t>0310</t>
  </si>
  <si>
    <t>0314</t>
  </si>
  <si>
    <t>0400</t>
  </si>
  <si>
    <t>0409</t>
  </si>
  <si>
    <t>0412</t>
  </si>
  <si>
    <t>0500</t>
  </si>
  <si>
    <t>0502</t>
  </si>
  <si>
    <t>0503</t>
  </si>
  <si>
    <t>Благоустройство</t>
  </si>
  <si>
    <t>0700</t>
  </si>
  <si>
    <t>0707</t>
  </si>
  <si>
    <t>Молодежная политика и оздоровление детей</t>
  </si>
  <si>
    <t>0800</t>
  </si>
  <si>
    <t>0801</t>
  </si>
  <si>
    <t>Культура</t>
  </si>
  <si>
    <t>0804</t>
  </si>
  <si>
    <t>Другие вопросы в области Культуры и кинематографии</t>
  </si>
  <si>
    <t>1000</t>
  </si>
  <si>
    <t>1003</t>
  </si>
  <si>
    <t>ИТОГО  РАСХОДОВ:</t>
  </si>
  <si>
    <t xml:space="preserve">                                                                                                                                                 муниципального образования Ждановский сельсовет</t>
  </si>
  <si>
    <t xml:space="preserve">                                                                                                                                                                    Приложение № 2</t>
  </si>
  <si>
    <t>Сумма         (тыс.руб.)</t>
  </si>
  <si>
    <t xml:space="preserve">                                                             к решению  Совета депутатов </t>
  </si>
  <si>
    <t xml:space="preserve">                                                                                  муниципального образования </t>
  </si>
  <si>
    <t>Ждановский сельсовет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</si>
  <si>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</si>
  <si>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          (тыс. руб.)</t>
  </si>
  <si>
    <t>000 01 00 00 00 00 0000 000</t>
  </si>
  <si>
    <t xml:space="preserve">Источники внутреннего финансирования дефицитов  бюджетов          </t>
  </si>
  <si>
    <t>000 01 05 00 00 00 0000 000</t>
  </si>
  <si>
    <t>Изменение остатков средств 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</si>
  <si>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</si>
  <si>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</si>
  <si>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</si>
  <si>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</si>
  <si>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</si>
  <si>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</si>
  <si>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</si>
  <si>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</si>
  <si>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</si>
  <si>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</si>
  <si>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</si>
  <si>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</si>
  <si>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ДЕФИЦИТОВ БЮДЖЕТОВ</t>
  </si>
  <si>
    <t>Сумма                            (тыс. руб.)</t>
  </si>
  <si>
    <t>Сумма                      (тыс. руб.)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</si>
  <si>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</si>
  <si>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</si>
  <si>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851</t>
  </si>
  <si>
    <t>Уплата налога на имущество организаций и земельного налога</t>
  </si>
  <si>
    <t>291</t>
  </si>
  <si>
    <t>Налоги, пошлины и сборы</t>
  </si>
  <si>
    <t>292</t>
  </si>
  <si>
    <t>296</t>
  </si>
  <si>
    <t>Штрафы за нарушение законодательства о налогах и сборах, законодательства о страховых взносах</t>
  </si>
  <si>
    <t>Иные расходы</t>
  </si>
  <si>
    <t>Закупка товаров, работ и услуг в целях капитального ремонта государственного (муниципального) имущества</t>
  </si>
  <si>
    <t>243</t>
  </si>
  <si>
    <t>Расходы на уплату налога на имущество сельских поселений</t>
  </si>
  <si>
    <t>91400</t>
  </si>
  <si>
    <t>91390</t>
  </si>
  <si>
    <t>Мероприятия по профилактике правонарушений</t>
  </si>
  <si>
    <t>01 0 01 91400</t>
  </si>
  <si>
    <t>01 0 03 91390</t>
  </si>
  <si>
    <t xml:space="preserve">                                                                                                               Приложение 1</t>
  </si>
  <si>
    <t>к Решению  Совета депутатов</t>
  </si>
  <si>
    <t xml:space="preserve">                 муниципального образования</t>
  </si>
  <si>
    <t xml:space="preserve">                                                                                  Ждановскитй сельсовет                                                                 </t>
  </si>
  <si>
    <t>Наименование групп, подгрупп, статей и подстатей классификации доходов бюджетов Оренбургской области</t>
  </si>
  <si>
    <t>000 101 02000 01 0000 110</t>
  </si>
  <si>
    <t>Налог на доходы физических лиц</t>
  </si>
  <si>
    <t>182 101 02020 01 0000 110</t>
  </si>
  <si>
    <t>182 101 02030 01 0000 110</t>
  </si>
  <si>
    <t>000 103 02000 01 0000 110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</si>
  <si>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</si>
  <si>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</si>
  <si>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</si>
  <si>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</si>
  <si>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</si>
  <si>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000 105 00000 00 0000 000</t>
  </si>
  <si>
    <t>Единый сельскохозяйственный налог</t>
  </si>
  <si>
    <t>000 106 00000 00 0000 000</t>
  </si>
  <si>
    <t>182 106 01030 10 1000 110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</si>
  <si>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</si>
  <si>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000 106 06000 00 0000 110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</si>
  <si>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</si>
  <si>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</si>
  <si>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</si>
  <si>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000 108 00000 00 0000 000</t>
  </si>
  <si>
    <t>016 108 04020 01 1000 110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</si>
  <si>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</t>
  </si>
  <si>
    <t>000 111 00000 00 0000 000</t>
  </si>
  <si>
    <t>000 111 05000 00 0000 120</t>
  </si>
  <si>
    <t>Доходы от сдачи в аренду имущества, находящегося в государственной и муниципальной собственности</t>
  </si>
  <si>
    <t>016 111 05025 10 0000 120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</si>
  <si>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</si>
  <si>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016 111 05035 10 0000 120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</si>
  <si>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</si>
  <si>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016 111 05325 10 0000  120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</si>
  <si>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</si>
  <si>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000 114 00000 00 0000 000</t>
  </si>
  <si>
    <t>Доходы от продажи материальных и нематериальных активов</t>
  </si>
  <si>
    <t>016 114 06025 10 0000 430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</si>
  <si>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</si>
  <si>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000 117 05000 00 0000 180</t>
  </si>
  <si>
    <t>Прочие неналоговые доходы</t>
  </si>
  <si>
    <t>016 117 05050 10 0000 180</t>
  </si>
  <si>
    <t>Прочие неналоговые доходы бюджетов сельских поселений</t>
  </si>
  <si>
    <t>ИТОГО СОБСТВЕННЫХ ДОХОДОВ</t>
  </si>
  <si>
    <t>000 200 00000 00 0000 000</t>
  </si>
  <si>
    <t>000 202 00000 00 0000 000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</si>
  <si>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</si>
  <si>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</si>
  <si>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</si>
  <si>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</si>
  <si>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</si>
  <si>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</si>
  <si>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</si>
  <si>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</si>
  <si>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 xml:space="preserve">           ВСЕГО ДОХОДОВ:</t>
  </si>
  <si>
    <t xml:space="preserve">        Дефицит бюджета</t>
  </si>
  <si>
    <t xml:space="preserve">182 101 02010 01 1000 110 </t>
  </si>
  <si>
    <t>182 105 03010 01 1000 110</t>
  </si>
  <si>
    <t>182 106 06033 10 1000 110</t>
  </si>
  <si>
    <t>182 106 06043 10 1000 110</t>
  </si>
  <si>
    <t>НАЛОГОВЫЕ И НЕНАЛОГОВЫЕ ДОХОДЫ</t>
  </si>
  <si>
    <t>НАЛОГИ НА ПРИБЫЛЬ, ДОХОДЫ</t>
  </si>
  <si>
    <t>000 1 01 02010 01 0000 110</t>
  </si>
  <si>
    <t>Налог на доходы физических лиц с доходов, источни-ком которых является налоговый агент, за исключени-ем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</si>
  <si>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000 1 00 00000 00 0000 000</t>
  </si>
  <si>
    <t>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</si>
  <si>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</si>
  <si>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</si>
  <si>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</si>
  <si>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</si>
  <si>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000 103 00000 00 0000 000</t>
  </si>
  <si>
    <t>000 105 03000 01 0000 110</t>
  </si>
  <si>
    <t>000 105 03010 01 0000 110</t>
  </si>
  <si>
    <t>НАЛОГИ НА СОВОКУПНЫЙ ДОХОД</t>
  </si>
  <si>
    <t>НАЛОГИ НА ИМУЩЕСТВО</t>
  </si>
  <si>
    <t xml:space="preserve">ГОСУДАРСТВЕННАЯ ПОШЛИНА    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</si>
  <si>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</si>
  <si>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</si>
  <si>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</si>
  <si>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000 106 01000 00 0000 110</t>
  </si>
  <si>
    <t>Налог на имущество физических лиц</t>
  </si>
  <si>
    <t>Ведомственная  структура  расходов бюджета муниципального образования</t>
  </si>
  <si>
    <t>тыс.руб.</t>
  </si>
  <si>
    <t>2021 год</t>
  </si>
  <si>
    <t>Приложение № 4</t>
  </si>
  <si>
    <t xml:space="preserve">                                                                                                                                                                    Приложение № 5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</si>
  <si>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</si>
  <si>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Приложение №6 </t>
  </si>
  <si>
    <t>01 0 05 91210</t>
  </si>
  <si>
    <t xml:space="preserve">Межбюджетные трансферты на выполнение полномочий поселений по  организации библиотечного обслуживания населения, комплектование и обеспечение сохранности библиотечных фондов библиотек поселения </t>
  </si>
  <si>
    <t>Мероприятия по обустройству, ремонту и содержанию приборов и оборудования для уличного освещения</t>
  </si>
  <si>
    <t>91330</t>
  </si>
  <si>
    <t>01 0 04 91330</t>
  </si>
  <si>
    <t>01 0 08 60030</t>
  </si>
  <si>
    <t>000 202 10000 00 0000 150</t>
  </si>
  <si>
    <r>
      <rPr>
        <b/>
        <sz val="9"/>
        <color theme="1"/>
        <rFont val="Times New Roman"/>
        <family val="1"/>
        <charset val="204"/>
      </rPr>
      <t>000</t>
    </r>
    <r>
      <rPr>
        <sz val="9"/>
        <color theme="1"/>
        <rFont val="Times New Roman"/>
        <family val="1"/>
        <charset val="204"/>
      </rPr>
      <t xml:space="preserve"> 202 15001 00 0000 150</t>
    </r>
  </si>
  <si>
    <t>016 202 15001 10 0000 150</t>
  </si>
  <si>
    <t>000 202 30000 00 0000 150</t>
  </si>
  <si>
    <t xml:space="preserve"> 000 2 02 35118 00 0000 150</t>
  </si>
  <si>
    <t>016 2 02 35118 10 0000 150</t>
  </si>
  <si>
    <t>000 2 02 40000 00 0000 150</t>
  </si>
  <si>
    <t>000 2 02 40014 00 0000 150</t>
  </si>
  <si>
    <t>016 2 02 40014 10 0000 150</t>
  </si>
  <si>
    <t>016 2 02 49999 10 0000 150</t>
  </si>
  <si>
    <t>Иные бюджетные ассигнования</t>
  </si>
  <si>
    <t>800</t>
  </si>
  <si>
    <t>810</t>
  </si>
  <si>
    <t>Безвозмездные перечисления организациям</t>
  </si>
  <si>
    <t>Безвозмездные перечисления государственным (муниципальным) унитарным предприятиям и иным организациям с государственным (муниципальным) участием</t>
  </si>
  <si>
    <t>Средства резервного фонда по чрезвычайным ситуациям Александровского района</t>
  </si>
  <si>
    <t>00050</t>
  </si>
  <si>
    <t xml:space="preserve">Прочая закупка товаров, работ и услуг  </t>
  </si>
  <si>
    <t>Оплата работ, услуг</t>
  </si>
  <si>
    <t>Прочие работы, услуги</t>
  </si>
  <si>
    <t>182 105 03010 01 2100 110</t>
  </si>
  <si>
    <t>Единый сельскохозяйственный налог (пени по соответствующему платежу)</t>
  </si>
  <si>
    <t>ШТРАФЫ, САНКЦИИ, ВОЗМЕЩЕНИЕ УЩЕРБА</t>
  </si>
  <si>
    <t>000 116 00000 00 0000 000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</si>
  <si>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</si>
  <si>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 сельских поселений</t>
  </si>
  <si>
    <t>000 116 90000 00 0000 140</t>
  </si>
  <si>
    <t>000 116 90050 10 0000 140</t>
  </si>
  <si>
    <t>400</t>
  </si>
  <si>
    <t>Капитальные вложения в объекты государственной (муниципальной) собственности</t>
  </si>
  <si>
    <t>414</t>
  </si>
  <si>
    <t>410</t>
  </si>
  <si>
    <t>Бюджетные инвестиции</t>
  </si>
  <si>
    <t>000 202 20 000 00 0000150</t>
  </si>
  <si>
    <t>Субсидии бюджетам бюджетной системы Российской Федерации (межбюджетные субсидии)</t>
  </si>
  <si>
    <t>Строительство и реконструкция (модернизация) объектов питьевого водоснабжения</t>
  </si>
  <si>
    <t>52430</t>
  </si>
  <si>
    <t>Бюджетные инвестиции в объекты капитального строительства государственной (муниципальной) собственности</t>
  </si>
  <si>
    <t>01 0 04 91280</t>
  </si>
  <si>
    <t>182 106 0633 10 2100 110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</si>
  <si>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</si>
  <si>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Другие общегосударственные вопросы</t>
  </si>
  <si>
    <t>13</t>
  </si>
  <si>
    <t>0113</t>
  </si>
  <si>
    <t>245</t>
  </si>
  <si>
    <r>
      <t>Закупка товаров, работ и услуг для обеспечения государственных (муниципальных) нужд в области геодезии и картографии</t>
    </r>
    <r>
      <rPr>
        <b/>
        <sz val="8"/>
        <rFont val="Times New Roman"/>
        <family val="1"/>
        <charset val="204"/>
      </rPr>
      <t> </t>
    </r>
    <r>
      <rPr>
        <sz val="8"/>
        <rFont val="Times New Roman"/>
        <family val="1"/>
        <charset val="204"/>
      </rPr>
      <t>вне рамок государственного оборонного заказа</t>
    </r>
  </si>
  <si>
    <t>Разработка проектов содержания автомобильных дорог, организации дорожного движения и схем дислокации дорожных знаков и разметки</t>
  </si>
  <si>
    <t>91160</t>
  </si>
  <si>
    <t>01 0 04 91160</t>
  </si>
  <si>
    <t xml:space="preserve">  Разработка проектов содержания автомобильных дорог, организации дорожного движения и схем дислокации дорожных знаков и разметки</t>
  </si>
  <si>
    <t>Дотации бюджетам сельских поселений на выравнивание бюджетной обеспеченности из бюджета субъекта Российской Федерации</t>
  </si>
  <si>
    <t>016 202 16001 10 0000 150</t>
  </si>
  <si>
    <t>Дотации бюджетам сельских поселений на выравнивание бюджетной обеспеченности
из бюджетов муниципальных районов</t>
  </si>
  <si>
    <t>91150</t>
  </si>
  <si>
    <t>Обеспечение проведения выборов и референдумов</t>
  </si>
  <si>
    <t>Проведение выборов  в представительные органы местного самоуправления  поселений  Александровского района</t>
  </si>
  <si>
    <t>2022 год</t>
  </si>
  <si>
    <t>Основное мероприятие 11 "Проведение выборов  в представительные органы местного самоуправления  поселений  Александровского района"</t>
  </si>
  <si>
    <t>0107</t>
  </si>
  <si>
    <t>01 0 11 91150</t>
  </si>
  <si>
    <t>01 0 11 00000</t>
  </si>
  <si>
    <t>100 103 02231 01 0000 110</t>
  </si>
  <si>
    <t>100 103 02241 01 0000 110</t>
  </si>
  <si>
    <t>100 103 02251 01 0000 110</t>
  </si>
  <si>
    <t>100 103 02261 01 0000 110</t>
  </si>
  <si>
    <t>S0010</t>
  </si>
  <si>
    <t>000 202 20 077 00 0000150</t>
  </si>
  <si>
    <t>Субсидии бюджетам на софинансирование капитальных вложений в объекты муниципальной собственности</t>
  </si>
  <si>
    <t>016 202 20 077 10 0000150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</si>
  <si>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</si>
  <si>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Капитальные вложения в объекты муниципальной собственности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</si>
  <si>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</si>
  <si>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</si>
  <si>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</si>
  <si>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</si>
  <si>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Иные выплаты текущего характера организациям</t>
  </si>
  <si>
    <t>297</t>
  </si>
  <si>
    <t>Сумма, тыс.руб. на 2021 г.</t>
  </si>
  <si>
    <t>Сумма, тыс.руб. на 2022 г.</t>
  </si>
  <si>
    <t>228</t>
  </si>
  <si>
    <t>000 113 00000 00 0000 000</t>
  </si>
  <si>
    <t>016 113 02995 10 0000 130</t>
  </si>
  <si>
    <t>Прочие доходы от компенсации затрат бюджетов поселений</t>
  </si>
  <si>
    <t>880</t>
  </si>
  <si>
    <t>Специальные расходы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</si>
  <si>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</si>
  <si>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</si>
  <si>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ДОХОДЫ ОТ ОКАЗАНИЯ ПЛАТНЫХ УСЛУГ (РАБОТ) И КОМПЕНСАЦИИ ЗАТРАТ ГОСУДАРСТВА</t>
  </si>
  <si>
    <t xml:space="preserve">   Поступление доходов в бюджет муниципального образования Ждановский сельсовет по кодам видов доходов, подвидов доходов на 2021 год и на плановый период 2022 и 2023 годов </t>
  </si>
  <si>
    <t>Сумма, тыс.руб. на 2023 г.</t>
  </si>
  <si>
    <t xml:space="preserve">Ждановский сельсовет на 2021 год и на плановый период 2022-2023 годов </t>
  </si>
  <si>
    <t>2023 год</t>
  </si>
  <si>
    <t>000 202 25 243 00 0000150</t>
  </si>
  <si>
    <t>Субсидии бюджетам на строительство и реконструкцию (модернизацию) объектов питьевого водоснабжения</t>
  </si>
  <si>
    <t>016 202 25 243 10 0000150</t>
  </si>
  <si>
    <t>Субсидии бюджетам сельских поселений на строительство и реконструкцию (модернизацию) объектов питьевого водоснабжения</t>
  </si>
  <si>
    <t>Защита населения и территории от чрезвычайных ситуаций природного и техногенного характера, пожарная безопасность</t>
  </si>
  <si>
    <t>Строительство и реконструкция (модернизация)объектов питьевого водоснабжения</t>
  </si>
  <si>
    <t>Услуги, работы для целей капитальных вложений</t>
  </si>
  <si>
    <t>Распределение расходов бюджета муниципального образования Ждановский сельсовет по разделам и подразделам функциональной классификации на 2021-2023 г.</t>
  </si>
  <si>
    <t>Муниципальная программа "Развитие территории муниципального образования Ждановский сельсовет" на 2017-2024 годы</t>
  </si>
  <si>
    <t xml:space="preserve">Мероприятия по осуществлению надзора за строительством, реконструкцией (модернизацией) и капитальным ремонтом объектов </t>
  </si>
  <si>
    <t>91460</t>
  </si>
  <si>
    <t>01 0 07 90870</t>
  </si>
  <si>
    <t>77 7 00 00050</t>
  </si>
  <si>
    <t xml:space="preserve">Распределение бюджетных ассигнований  бюджета муниципального образования Ждановский сельсовет  по разделам, подразделам,целевым статьям (муниципальным программам МО Ждановский сельсовет и непрограммным направлениям деятельности),   группам и подгруппам видов расходов классификации расходов на 2021 год и на плановый период  2022-2023 годов </t>
  </si>
  <si>
    <t xml:space="preserve">Распределение бюджетных ассигнований  бюджета муниципального образования Ждановский сельсовет  по целевым статьям (муниципальным программам  МО Ждановский сельсовет и непрограммным направлениям деятельности), разделам, подразделам, группам и подгруппам видов расходов подгруппам видов расходов классификации расходов на 2021 год и на плановый период 2022-2023 годов </t>
  </si>
  <si>
    <t xml:space="preserve">Источники внутреннего финансирования дефицита  бюджета муниципального образования Ждановский сельсовет  на 2021 год и плановый период 2022-2023 гг. </t>
  </si>
  <si>
    <t>247</t>
  </si>
  <si>
    <t>Закупка энергетических ресурсов</t>
  </si>
  <si>
    <t>Основное мероприятие «Создание и использование средств резервного фонда»</t>
  </si>
  <si>
    <t>01 0 13 00000</t>
  </si>
  <si>
    <t>01 0 13 00040</t>
  </si>
  <si>
    <t>Основное мероприятие  «Создание и использование средств резервного фонда»</t>
  </si>
  <si>
    <t>Основное мероприятие F5 «Реализация мероприятий регионального проекта «Чистая вода»</t>
  </si>
  <si>
    <t>F5</t>
  </si>
  <si>
    <t>01 0 F5 00000</t>
  </si>
  <si>
    <t>01 0 F5 S0010</t>
  </si>
  <si>
    <t>01 0 F5 52430</t>
  </si>
  <si>
    <t>01 0 F5 91460</t>
  </si>
  <si>
    <t>000 01 05 02 01 10 0000 510</t>
  </si>
  <si>
    <t>000 01 05 02 01 10 0000 610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</si>
  <si>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</si>
  <si>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</si>
  <si>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                            от 26.02.2021 года № 23</t>
  </si>
  <si>
    <t xml:space="preserve">                                                                                                от_26.02.2021  года № 23</t>
  </si>
  <si>
    <t xml:space="preserve">                                                                                                от 26.02.2021  года № 23</t>
  </si>
  <si>
    <t xml:space="preserve">Ждановский сельсовет  от 26.02.2021  года № 23 </t>
  </si>
  <si>
    <t xml:space="preserve">                                                                    от 26.02.2021  года № 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</si>
</sst>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#,##0.00000"/>
    <numFmt numFmtId="166" formatCode="#,##0.0000"/>
  </numFmts>
  <fonts count="60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22272F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rgb="FF22272F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22272F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9"/>
      <color rgb="FF22272F"/>
      <name val="Times New Roman"/>
      <family val="1"/>
      <charset val="204"/>
    </font>
    <font>
      <sz val="8"/>
      <color rgb="FF222222"/>
      <name val="Times New Roman"/>
      <family val="1"/>
      <charset val="204"/>
    </font>
    <font>
      <i/>
      <sz val="8"/>
      <color rgb="FF22222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22272F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1" fillId="0" borderId="0"/>
    <xf numFmtId="0" fontId="42" fillId="0" borderId="0"/>
  </cellStyleXfs>
  <cellXfs count="637">
    <xf numFmtId="0" fontId="0" fillId="0" borderId="0" xfId="0"/>
    <xf numFmtId="0" fontId="1" fillId="2" borderId="0" xfId="0" applyFont="1" applyFill="1"/>
    <xf numFmtId="0" fontId="1" fillId="0" borderId="0" xfId="0" applyFont="1"/>
    <xf numFmtId="0" fontId="22" fillId="0" borderId="0" xfId="0" applyFont="1"/>
    <xf numFmtId="49" fontId="23" fillId="2" borderId="1" xfId="0" applyNumberFormat="1" applyFont="1" applyFill="1" applyBorder="1" applyAlignment="1">
      <alignment horizontal="center" wrapText="1"/>
    </xf>
    <xf numFmtId="49" fontId="21" fillId="2" borderId="1" xfId="0" applyNumberFormat="1" applyFont="1" applyFill="1" applyBorder="1" applyAlignment="1">
      <alignment horizontal="center" wrapText="1"/>
    </xf>
    <xf numFmtId="0" fontId="22" fillId="2" borderId="0" xfId="0" applyFont="1" applyFill="1"/>
    <xf numFmtId="49" fontId="23" fillId="2" borderId="1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" fillId="2" borderId="12" xfId="0" applyFont="1" applyFill="1" applyBorder="1" applyAlignment="1">
      <alignment horizontal="left" wrapText="1"/>
    </xf>
    <xf numFmtId="49" fontId="2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/>
    <xf numFmtId="0" fontId="20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center" wrapText="1"/>
    </xf>
    <xf numFmtId="0" fontId="28" fillId="2" borderId="1" xfId="0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vertical="distributed"/>
    </xf>
    <xf numFmtId="0" fontId="4" fillId="2" borderId="1" xfId="0" applyFont="1" applyFill="1" applyBorder="1" applyAlignment="1">
      <alignment horizontal="left" wrapText="1"/>
    </xf>
    <xf numFmtId="0" fontId="3" fillId="2" borderId="0" xfId="0" applyFont="1" applyFill="1"/>
    <xf numFmtId="49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distributed"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distributed"/>
    </xf>
    <xf numFmtId="0" fontId="8" fillId="2" borderId="1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24" fillId="3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vertical="distributed"/>
    </xf>
    <xf numFmtId="49" fontId="1" fillId="2" borderId="0" xfId="0" applyNumberFormat="1" applyFont="1" applyFill="1" applyAlignment="1">
      <alignment horizontal="center" vertical="distributed"/>
    </xf>
    <xf numFmtId="49" fontId="3" fillId="3" borderId="1" xfId="0" applyNumberFormat="1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9" fontId="21" fillId="3" borderId="1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wrapText="1"/>
    </xf>
    <xf numFmtId="0" fontId="2" fillId="2" borderId="0" xfId="0" applyFont="1" applyFill="1"/>
    <xf numFmtId="0" fontId="5" fillId="2" borderId="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3" borderId="1" xfId="0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/>
    </xf>
    <xf numFmtId="0" fontId="28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2" fillId="0" borderId="2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9" fillId="0" borderId="0" xfId="0" applyFont="1" applyBorder="1"/>
    <xf numFmtId="0" fontId="29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164" fontId="2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shrinkToFit="1"/>
    </xf>
    <xf numFmtId="0" fontId="1" fillId="0" borderId="1" xfId="0" applyFont="1" applyBorder="1" applyAlignment="1">
      <alignment horizontal="justify" vertical="top" shrinkToFit="1"/>
    </xf>
    <xf numFmtId="164" fontId="1" fillId="0" borderId="1" xfId="0" applyNumberFormat="1" applyFont="1" applyBorder="1" applyAlignment="1">
      <alignment horizontal="center" vertical="top" shrinkToFi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29" xfId="0" applyNumberFormat="1" applyFont="1" applyBorder="1" applyAlignment="1">
      <alignment horizontal="center" vertical="top" wrapText="1"/>
    </xf>
    <xf numFmtId="49" fontId="1" fillId="0" borderId="29" xfId="0" applyNumberFormat="1" applyFont="1" applyBorder="1" applyAlignment="1">
      <alignment horizontal="center" vertical="top" wrapText="1"/>
    </xf>
    <xf numFmtId="0" fontId="1" fillId="0" borderId="29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center" vertical="top" wrapText="1"/>
    </xf>
    <xf numFmtId="0" fontId="31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1" fillId="2" borderId="0" xfId="0" applyNumberFormat="1" applyFont="1" applyFill="1"/>
    <xf numFmtId="0" fontId="4" fillId="2" borderId="1" xfId="0" applyFont="1" applyFill="1" applyBorder="1" applyAlignment="1">
      <alignment vertical="distributed"/>
    </xf>
    <xf numFmtId="49" fontId="4" fillId="0" borderId="9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left"/>
    </xf>
    <xf numFmtId="49" fontId="8" fillId="0" borderId="8" xfId="0" applyNumberFormat="1" applyFont="1" applyFill="1" applyBorder="1" applyAlignment="1">
      <alignment horizontal="left"/>
    </xf>
    <xf numFmtId="49" fontId="3" fillId="0" borderId="8" xfId="0" applyNumberFormat="1" applyFont="1" applyFill="1" applyBorder="1" applyAlignment="1">
      <alignment horizontal="left"/>
    </xf>
    <xf numFmtId="49" fontId="4" fillId="0" borderId="8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/>
    </xf>
    <xf numFmtId="0" fontId="0" fillId="0" borderId="0" xfId="0"/>
    <xf numFmtId="0" fontId="2" fillId="0" borderId="0" xfId="0" applyFont="1" applyAlignment="1">
      <alignment horizontal="right"/>
    </xf>
    <xf numFmtId="164" fontId="4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26" fillId="2" borderId="12" xfId="0" applyFont="1" applyFill="1" applyBorder="1" applyAlignment="1">
      <alignment wrapText="1"/>
    </xf>
    <xf numFmtId="0" fontId="7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justify" vertical="top" wrapText="1"/>
    </xf>
    <xf numFmtId="0" fontId="28" fillId="2" borderId="1" xfId="0" applyFont="1" applyFill="1" applyBorder="1" applyAlignment="1">
      <alignment vertical="top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vertical="distributed"/>
    </xf>
    <xf numFmtId="0" fontId="7" fillId="4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/>
    <xf numFmtId="0" fontId="1" fillId="0" borderId="0" xfId="0" applyFont="1" applyFill="1"/>
    <xf numFmtId="49" fontId="4" fillId="0" borderId="15" xfId="0" applyNumberFormat="1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left" wrapText="1"/>
    </xf>
    <xf numFmtId="49" fontId="4" fillId="0" borderId="16" xfId="0" applyNumberFormat="1" applyFont="1" applyFill="1" applyBorder="1" applyAlignment="1">
      <alignment horizontal="left" wrapText="1"/>
    </xf>
    <xf numFmtId="49" fontId="4" fillId="0" borderId="18" xfId="0" applyNumberFormat="1" applyFont="1" applyFill="1" applyBorder="1" applyAlignment="1">
      <alignment horizontal="left" wrapText="1"/>
    </xf>
    <xf numFmtId="49" fontId="4" fillId="0" borderId="17" xfId="0" applyNumberFormat="1" applyFont="1" applyFill="1" applyBorder="1" applyAlignment="1">
      <alignment horizontal="left" wrapText="1"/>
    </xf>
    <xf numFmtId="164" fontId="1" fillId="0" borderId="0" xfId="0" applyNumberFormat="1" applyFont="1" applyFill="1"/>
    <xf numFmtId="49" fontId="2" fillId="0" borderId="1" xfId="0" applyNumberFormat="1" applyFont="1" applyFill="1" applyBorder="1" applyAlignment="1">
      <alignment horizontal="left" wrapText="1"/>
    </xf>
    <xf numFmtId="49" fontId="2" fillId="0" borderId="8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center"/>
    </xf>
    <xf numFmtId="0" fontId="10" fillId="2" borderId="33" xfId="0" applyFont="1" applyFill="1" applyBorder="1" applyAlignment="1">
      <alignment horizontal="left" wrapText="1"/>
    </xf>
    <xf numFmtId="0" fontId="33" fillId="0" borderId="0" xfId="0" applyFont="1" applyFill="1"/>
    <xf numFmtId="164" fontId="4" fillId="0" borderId="1" xfId="0" applyNumberFormat="1" applyFont="1" applyBorder="1" applyAlignment="1">
      <alignment horizontal="center"/>
    </xf>
    <xf numFmtId="0" fontId="8" fillId="5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 wrapText="1"/>
    </xf>
    <xf numFmtId="0" fontId="43" fillId="2" borderId="1" xfId="0" applyFont="1" applyFill="1" applyBorder="1" applyAlignment="1">
      <alignment horizontal="justify" vertical="top"/>
    </xf>
    <xf numFmtId="0" fontId="4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vertical="top" wrapText="1"/>
    </xf>
    <xf numFmtId="165" fontId="1" fillId="0" borderId="0" xfId="0" applyNumberFormat="1" applyFont="1" applyFill="1"/>
    <xf numFmtId="166" fontId="1" fillId="0" borderId="0" xfId="0" applyNumberFormat="1" applyFont="1" applyFill="1"/>
    <xf numFmtId="49" fontId="4" fillId="0" borderId="1" xfId="0" applyNumberFormat="1" applyFont="1" applyFill="1" applyBorder="1" applyAlignment="1">
      <alignment horizontal="left" wrapText="1"/>
    </xf>
    <xf numFmtId="49" fontId="4" fillId="0" borderId="5" xfId="0" applyNumberFormat="1" applyFont="1" applyFill="1" applyBorder="1" applyAlignment="1">
      <alignment horizontal="left" wrapText="1"/>
    </xf>
    <xf numFmtId="49" fontId="4" fillId="0" borderId="8" xfId="0" applyNumberFormat="1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wrapText="1"/>
    </xf>
    <xf numFmtId="49" fontId="3" fillId="0" borderId="8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/>
    </xf>
    <xf numFmtId="0" fontId="1" fillId="2" borderId="0" xfId="0" applyFont="1" applyFill="1"/>
    <xf numFmtId="0" fontId="22" fillId="2" borderId="0" xfId="0" applyFont="1" applyFill="1"/>
    <xf numFmtId="49" fontId="3" fillId="2" borderId="1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4" fontId="2" fillId="0" borderId="0" xfId="0" applyNumberFormat="1" applyFont="1" applyFill="1"/>
    <xf numFmtId="0" fontId="3" fillId="2" borderId="31" xfId="0" applyFont="1" applyFill="1" applyBorder="1" applyAlignment="1">
      <alignment vertical="distributed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165" fontId="4" fillId="0" borderId="3" xfId="0" applyNumberFormat="1" applyFont="1" applyFill="1" applyBorder="1" applyAlignment="1">
      <alignment horizontal="left" wrapText="1"/>
    </xf>
    <xf numFmtId="165" fontId="4" fillId="0" borderId="16" xfId="0" applyNumberFormat="1" applyFont="1" applyFill="1" applyBorder="1" applyAlignment="1">
      <alignment horizontal="left" wrapText="1"/>
    </xf>
    <xf numFmtId="165" fontId="4" fillId="0" borderId="2" xfId="0" applyNumberFormat="1" applyFont="1" applyFill="1" applyBorder="1" applyAlignment="1">
      <alignment horizontal="left" wrapText="1"/>
    </xf>
    <xf numFmtId="165" fontId="4" fillId="0" borderId="1" xfId="0" applyNumberFormat="1" applyFont="1" applyFill="1" applyBorder="1" applyAlignment="1">
      <alignment horizontal="left" wrapText="1"/>
    </xf>
    <xf numFmtId="165" fontId="4" fillId="0" borderId="8" xfId="0" applyNumberFormat="1" applyFont="1" applyFill="1" applyBorder="1" applyAlignment="1">
      <alignment horizontal="left" wrapText="1"/>
    </xf>
    <xf numFmtId="165" fontId="3" fillId="0" borderId="2" xfId="0" applyNumberFormat="1" applyFont="1" applyFill="1" applyBorder="1" applyAlignment="1">
      <alignment horizontal="left" wrapText="1"/>
    </xf>
    <xf numFmtId="165" fontId="3" fillId="0" borderId="1" xfId="0" applyNumberFormat="1" applyFont="1" applyFill="1" applyBorder="1" applyAlignment="1">
      <alignment horizontal="left" wrapText="1"/>
    </xf>
    <xf numFmtId="165" fontId="3" fillId="0" borderId="8" xfId="0" applyNumberFormat="1" applyFont="1" applyFill="1" applyBorder="1" applyAlignment="1">
      <alignment horizontal="left" wrapText="1"/>
    </xf>
    <xf numFmtId="165" fontId="3" fillId="0" borderId="32" xfId="0" applyNumberFormat="1" applyFont="1" applyFill="1" applyBorder="1" applyAlignment="1">
      <alignment horizontal="left" wrapText="1"/>
    </xf>
    <xf numFmtId="165" fontId="4" fillId="0" borderId="32" xfId="0" applyNumberFormat="1" applyFont="1" applyFill="1" applyBorder="1" applyAlignment="1">
      <alignment horizontal="left" wrapText="1"/>
    </xf>
    <xf numFmtId="165" fontId="6" fillId="0" borderId="2" xfId="0" applyNumberFormat="1" applyFont="1" applyFill="1" applyBorder="1" applyAlignment="1">
      <alignment horizontal="left" wrapText="1"/>
    </xf>
    <xf numFmtId="165" fontId="6" fillId="0" borderId="32" xfId="0" applyNumberFormat="1" applyFont="1" applyFill="1" applyBorder="1" applyAlignment="1">
      <alignment horizontal="left" wrapText="1"/>
    </xf>
    <xf numFmtId="165" fontId="2" fillId="0" borderId="1" xfId="0" applyNumberFormat="1" applyFont="1" applyFill="1" applyBorder="1" applyAlignment="1">
      <alignment horizontal="left" wrapText="1"/>
    </xf>
    <xf numFmtId="165" fontId="2" fillId="0" borderId="8" xfId="0" applyNumberFormat="1" applyFont="1" applyFill="1" applyBorder="1" applyAlignment="1">
      <alignment horizontal="left" wrapText="1"/>
    </xf>
    <xf numFmtId="165" fontId="6" fillId="0" borderId="1" xfId="0" applyNumberFormat="1" applyFont="1" applyFill="1" applyBorder="1" applyAlignment="1">
      <alignment horizontal="left" wrapText="1"/>
    </xf>
    <xf numFmtId="165" fontId="6" fillId="0" borderId="8" xfId="0" applyNumberFormat="1" applyFont="1" applyFill="1" applyBorder="1" applyAlignment="1">
      <alignment horizontal="left" wrapText="1"/>
    </xf>
    <xf numFmtId="165" fontId="3" fillId="0" borderId="2" xfId="0" applyNumberFormat="1" applyFont="1" applyFill="1" applyBorder="1" applyAlignment="1">
      <alignment horizontal="left"/>
    </xf>
    <xf numFmtId="165" fontId="3" fillId="0" borderId="32" xfId="0" applyNumberFormat="1" applyFont="1" applyFill="1" applyBorder="1" applyAlignment="1">
      <alignment horizontal="left"/>
    </xf>
    <xf numFmtId="165" fontId="4" fillId="0" borderId="2" xfId="0" applyNumberFormat="1" applyFont="1" applyFill="1" applyBorder="1" applyAlignment="1">
      <alignment horizontal="left"/>
    </xf>
    <xf numFmtId="165" fontId="4" fillId="0" borderId="32" xfId="0" applyNumberFormat="1" applyFont="1" applyFill="1" applyBorder="1" applyAlignment="1">
      <alignment horizontal="left"/>
    </xf>
    <xf numFmtId="165" fontId="4" fillId="0" borderId="1" xfId="0" applyNumberFormat="1" applyFont="1" applyFill="1" applyBorder="1" applyAlignment="1">
      <alignment horizontal="left"/>
    </xf>
    <xf numFmtId="165" fontId="4" fillId="0" borderId="8" xfId="0" applyNumberFormat="1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left"/>
    </xf>
    <xf numFmtId="165" fontId="3" fillId="0" borderId="8" xfId="0" applyNumberFormat="1" applyFont="1" applyFill="1" applyBorder="1" applyAlignment="1">
      <alignment horizontal="left"/>
    </xf>
    <xf numFmtId="165" fontId="4" fillId="0" borderId="10" xfId="0" applyNumberFormat="1" applyFont="1" applyFill="1" applyBorder="1" applyAlignment="1">
      <alignment horizontal="left" wrapText="1"/>
    </xf>
    <xf numFmtId="165" fontId="4" fillId="0" borderId="11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horizontal="center" wrapText="1"/>
    </xf>
    <xf numFmtId="165" fontId="21" fillId="2" borderId="1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165" fontId="21" fillId="3" borderId="1" xfId="0" applyNumberFormat="1" applyFont="1" applyFill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/>
    </xf>
    <xf numFmtId="165" fontId="21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49" fontId="46" fillId="0" borderId="1" xfId="0" applyNumberFormat="1" applyFont="1" applyBorder="1" applyAlignment="1">
      <alignment horizontal="center" wrapText="1"/>
    </xf>
    <xf numFmtId="0" fontId="4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left" vertical="top" wrapText="1"/>
    </xf>
    <xf numFmtId="164" fontId="2" fillId="6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shrinkToFit="1"/>
    </xf>
    <xf numFmtId="0" fontId="1" fillId="0" borderId="1" xfId="0" applyFont="1" applyBorder="1" applyAlignment="1">
      <alignment horizontal="justify" vertical="top" wrapText="1"/>
    </xf>
    <xf numFmtId="0" fontId="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justify" vertical="top" wrapText="1"/>
    </xf>
    <xf numFmtId="0" fontId="35" fillId="0" borderId="1" xfId="0" applyFont="1" applyFill="1" applyBorder="1" applyAlignment="1">
      <alignment vertical="top"/>
    </xf>
    <xf numFmtId="49" fontId="33" fillId="0" borderId="1" xfId="0" applyNumberFormat="1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justify" vertical="top" wrapText="1"/>
    </xf>
    <xf numFmtId="0" fontId="18" fillId="0" borderId="1" xfId="0" applyFont="1" applyFill="1" applyBorder="1" applyAlignment="1">
      <alignment horizontal="justify" vertical="top" wrapText="1"/>
    </xf>
    <xf numFmtId="0" fontId="17" fillId="0" borderId="1" xfId="0" applyFont="1" applyFill="1" applyBorder="1" applyAlignment="1">
      <alignment wrapText="1"/>
    </xf>
    <xf numFmtId="0" fontId="38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17" fillId="0" borderId="1" xfId="0" applyFont="1" applyFill="1" applyBorder="1" applyAlignment="1">
      <alignment vertical="top" wrapText="1"/>
    </xf>
    <xf numFmtId="0" fontId="17" fillId="0" borderId="1" xfId="0" applyFont="1" applyFill="1" applyBorder="1"/>
    <xf numFmtId="0" fontId="38" fillId="0" borderId="1" xfId="0" applyFont="1" applyFill="1" applyBorder="1" applyAlignment="1">
      <alignment wrapText="1"/>
    </xf>
    <xf numFmtId="0" fontId="7" fillId="0" borderId="2" xfId="0" applyFont="1" applyFill="1" applyBorder="1"/>
    <xf numFmtId="0" fontId="28" fillId="0" borderId="28" xfId="0" applyFont="1" applyFill="1" applyBorder="1"/>
    <xf numFmtId="0" fontId="32" fillId="0" borderId="1" xfId="0" applyFont="1" applyFill="1" applyBorder="1" applyAlignment="1">
      <alignment wrapText="1"/>
    </xf>
    <xf numFmtId="0" fontId="28" fillId="0" borderId="0" xfId="0" applyFont="1" applyFill="1"/>
    <xf numFmtId="0" fontId="32" fillId="0" borderId="3" xfId="0" applyFont="1" applyFill="1" applyBorder="1" applyAlignment="1">
      <alignment wrapText="1"/>
    </xf>
    <xf numFmtId="0" fontId="48" fillId="0" borderId="0" xfId="0" applyFont="1" applyFill="1" applyAlignment="1">
      <alignment wrapText="1"/>
    </xf>
    <xf numFmtId="49" fontId="1" fillId="0" borderId="1" xfId="0" applyNumberFormat="1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vertical="top" wrapText="1"/>
    </xf>
    <xf numFmtId="49" fontId="6" fillId="0" borderId="5" xfId="0" applyNumberFormat="1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8" xfId="0" applyNumberFormat="1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horizontal="left" wrapText="1"/>
    </xf>
    <xf numFmtId="49" fontId="9" fillId="0" borderId="5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49" fontId="9" fillId="0" borderId="8" xfId="0" applyNumberFormat="1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left" wrapText="1"/>
    </xf>
    <xf numFmtId="49" fontId="9" fillId="0" borderId="12" xfId="0" applyNumberFormat="1" applyFont="1" applyFill="1" applyBorder="1" applyAlignment="1">
      <alignment horizontal="left" wrapText="1"/>
    </xf>
    <xf numFmtId="49" fontId="9" fillId="0" borderId="8" xfId="0" applyNumberFormat="1" applyFont="1" applyFill="1" applyBorder="1" applyAlignment="1">
      <alignment horizontal="left"/>
    </xf>
    <xf numFmtId="165" fontId="9" fillId="0" borderId="2" xfId="0" applyNumberFormat="1" applyFont="1" applyFill="1" applyBorder="1" applyAlignment="1">
      <alignment horizontal="left" wrapText="1"/>
    </xf>
    <xf numFmtId="165" fontId="9" fillId="0" borderId="1" xfId="0" applyNumberFormat="1" applyFont="1" applyFill="1" applyBorder="1" applyAlignment="1">
      <alignment horizontal="left" wrapText="1"/>
    </xf>
    <xf numFmtId="165" fontId="9" fillId="0" borderId="8" xfId="0" applyNumberFormat="1" applyFont="1" applyFill="1" applyBorder="1" applyAlignment="1">
      <alignment horizontal="left" wrapText="1"/>
    </xf>
    <xf numFmtId="49" fontId="21" fillId="0" borderId="5" xfId="0" applyNumberFormat="1" applyFont="1" applyFill="1" applyBorder="1" applyAlignment="1">
      <alignment horizontal="left" wrapText="1"/>
    </xf>
    <xf numFmtId="49" fontId="21" fillId="0" borderId="1" xfId="0" applyNumberFormat="1" applyFont="1" applyFill="1" applyBorder="1" applyAlignment="1">
      <alignment horizontal="left" wrapText="1"/>
    </xf>
    <xf numFmtId="49" fontId="21" fillId="0" borderId="8" xfId="0" applyNumberFormat="1" applyFont="1" applyFill="1" applyBorder="1" applyAlignment="1">
      <alignment horizontal="left" wrapText="1"/>
    </xf>
    <xf numFmtId="49" fontId="21" fillId="0" borderId="2" xfId="0" applyNumberFormat="1" applyFont="1" applyFill="1" applyBorder="1" applyAlignment="1">
      <alignment horizontal="left" wrapText="1"/>
    </xf>
    <xf numFmtId="49" fontId="21" fillId="0" borderId="12" xfId="0" applyNumberFormat="1" applyFont="1" applyFill="1" applyBorder="1" applyAlignment="1">
      <alignment horizontal="left" wrapText="1"/>
    </xf>
    <xf numFmtId="165" fontId="21" fillId="0" borderId="2" xfId="0" applyNumberFormat="1" applyFont="1" applyFill="1" applyBorder="1" applyAlignment="1">
      <alignment horizontal="left" wrapText="1"/>
    </xf>
    <xf numFmtId="165" fontId="21" fillId="0" borderId="1" xfId="0" applyNumberFormat="1" applyFont="1" applyFill="1" applyBorder="1" applyAlignment="1">
      <alignment horizontal="left" wrapText="1"/>
    </xf>
    <xf numFmtId="165" fontId="21" fillId="0" borderId="8" xfId="0" applyNumberFormat="1" applyFont="1" applyFill="1" applyBorder="1" applyAlignment="1">
      <alignment horizontal="left" wrapText="1"/>
    </xf>
    <xf numFmtId="49" fontId="9" fillId="0" borderId="12" xfId="0" applyNumberFormat="1" applyFont="1" applyFill="1" applyBorder="1" applyAlignment="1">
      <alignment horizontal="left"/>
    </xf>
    <xf numFmtId="165" fontId="9" fillId="0" borderId="32" xfId="0" applyNumberFormat="1" applyFont="1" applyFill="1" applyBorder="1" applyAlignment="1">
      <alignment horizontal="left" wrapText="1"/>
    </xf>
    <xf numFmtId="49" fontId="23" fillId="0" borderId="1" xfId="0" applyNumberFormat="1" applyFont="1" applyFill="1" applyBorder="1" applyAlignment="1">
      <alignment horizontal="left" wrapText="1"/>
    </xf>
    <xf numFmtId="49" fontId="23" fillId="0" borderId="8" xfId="0" applyNumberFormat="1" applyFont="1" applyFill="1" applyBorder="1" applyAlignment="1">
      <alignment horizontal="left" wrapText="1"/>
    </xf>
    <xf numFmtId="49" fontId="23" fillId="0" borderId="2" xfId="0" applyNumberFormat="1" applyFont="1" applyFill="1" applyBorder="1" applyAlignment="1">
      <alignment horizontal="left" wrapText="1"/>
    </xf>
    <xf numFmtId="165" fontId="21" fillId="0" borderId="1" xfId="0" applyNumberFormat="1" applyFont="1" applyFill="1" applyBorder="1" applyAlignment="1">
      <alignment horizontal="left"/>
    </xf>
    <xf numFmtId="165" fontId="21" fillId="0" borderId="8" xfId="0" applyNumberFormat="1" applyFont="1" applyFill="1" applyBorder="1" applyAlignment="1">
      <alignment horizontal="left"/>
    </xf>
    <xf numFmtId="49" fontId="21" fillId="0" borderId="1" xfId="0" applyNumberFormat="1" applyFont="1" applyFill="1" applyBorder="1" applyAlignment="1">
      <alignment horizontal="left"/>
    </xf>
    <xf numFmtId="49" fontId="21" fillId="0" borderId="8" xfId="0" applyNumberFormat="1" applyFont="1" applyFill="1" applyBorder="1" applyAlignment="1">
      <alignment horizontal="left"/>
    </xf>
    <xf numFmtId="49" fontId="21" fillId="0" borderId="2" xfId="0" applyNumberFormat="1" applyFont="1" applyFill="1" applyBorder="1" applyAlignment="1">
      <alignment horizontal="left"/>
    </xf>
    <xf numFmtId="49" fontId="21" fillId="0" borderId="12" xfId="0" applyNumberFormat="1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165" fontId="33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39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3" fillId="0" borderId="0" xfId="0" applyFont="1" applyAlignment="1">
      <alignment horizontal="center" vertical="center"/>
    </xf>
    <xf numFmtId="165" fontId="9" fillId="7" borderId="2" xfId="0" applyNumberFormat="1" applyFont="1" applyFill="1" applyBorder="1" applyAlignment="1">
      <alignment horizontal="left" wrapText="1"/>
    </xf>
    <xf numFmtId="165" fontId="2" fillId="0" borderId="0" xfId="0" applyNumberFormat="1" applyFont="1" applyFill="1"/>
    <xf numFmtId="0" fontId="2" fillId="2" borderId="1" xfId="0" applyFont="1" applyFill="1" applyBorder="1" applyAlignment="1">
      <alignment horizontal="left" vertical="center" wrapText="1"/>
    </xf>
    <xf numFmtId="0" fontId="48" fillId="0" borderId="0" xfId="0" applyFont="1" applyAlignment="1">
      <alignment wrapText="1"/>
    </xf>
    <xf numFmtId="0" fontId="33" fillId="6" borderId="1" xfId="0" applyFont="1" applyFill="1" applyBorder="1" applyAlignment="1">
      <alignment horizontal="left" vertical="center" wrapText="1"/>
    </xf>
    <xf numFmtId="0" fontId="34" fillId="6" borderId="1" xfId="0" applyFont="1" applyFill="1" applyBorder="1" applyAlignment="1">
      <alignment horizontal="justify" vertical="center" wrapText="1"/>
    </xf>
    <xf numFmtId="165" fontId="6" fillId="6" borderId="1" xfId="0" applyNumberFormat="1" applyFont="1" applyFill="1" applyBorder="1" applyAlignment="1">
      <alignment horizontal="center" vertical="center" wrapText="1"/>
    </xf>
    <xf numFmtId="165" fontId="9" fillId="6" borderId="1" xfId="0" applyNumberFormat="1" applyFont="1" applyFill="1" applyBorder="1" applyAlignment="1">
      <alignment horizontal="center" vertical="center" wrapText="1"/>
    </xf>
    <xf numFmtId="165" fontId="33" fillId="6" borderId="1" xfId="0" applyNumberFormat="1" applyFont="1" applyFill="1" applyBorder="1" applyAlignment="1">
      <alignment horizontal="center" vertical="center"/>
    </xf>
    <xf numFmtId="0" fontId="35" fillId="6" borderId="0" xfId="0" applyFont="1" applyFill="1"/>
    <xf numFmtId="49" fontId="33" fillId="6" borderId="1" xfId="0" applyNumberFormat="1" applyFont="1" applyFill="1" applyBorder="1" applyAlignment="1" applyProtection="1">
      <alignment horizontal="justify" vertical="top" wrapText="1"/>
      <protection locked="0"/>
    </xf>
    <xf numFmtId="0" fontId="38" fillId="6" borderId="1" xfId="0" applyFont="1" applyFill="1" applyBorder="1" applyAlignment="1">
      <alignment vertical="top" wrapText="1"/>
    </xf>
    <xf numFmtId="49" fontId="33" fillId="6" borderId="1" xfId="0" applyNumberFormat="1" applyFont="1" applyFill="1" applyBorder="1" applyAlignment="1">
      <alignment horizontal="justify" vertical="top" wrapText="1"/>
    </xf>
    <xf numFmtId="0" fontId="34" fillId="6" borderId="1" xfId="0" applyFont="1" applyFill="1" applyBorder="1" applyAlignment="1">
      <alignment horizontal="justify" vertical="top" wrapText="1"/>
    </xf>
    <xf numFmtId="0" fontId="35" fillId="6" borderId="1" xfId="0" applyFont="1" applyFill="1" applyBorder="1" applyAlignment="1">
      <alignment vertical="top"/>
    </xf>
    <xf numFmtId="0" fontId="36" fillId="6" borderId="1" xfId="0" applyFont="1" applyFill="1" applyBorder="1" applyAlignment="1">
      <alignment horizontal="justify" vertical="top" wrapText="1"/>
    </xf>
    <xf numFmtId="3" fontId="37" fillId="6" borderId="1" xfId="0" applyNumberFormat="1" applyFont="1" applyFill="1" applyBorder="1" applyAlignment="1">
      <alignment horizontal="left" vertical="top" wrapText="1"/>
    </xf>
    <xf numFmtId="0" fontId="38" fillId="6" borderId="1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right"/>
    </xf>
    <xf numFmtId="49" fontId="9" fillId="8" borderId="5" xfId="0" applyNumberFormat="1" applyFont="1" applyFill="1" applyBorder="1" applyAlignment="1">
      <alignment horizontal="left" wrapText="1"/>
    </xf>
    <xf numFmtId="49" fontId="9" fillId="8" borderId="1" xfId="0" applyNumberFormat="1" applyFont="1" applyFill="1" applyBorder="1" applyAlignment="1">
      <alignment horizontal="left" wrapText="1"/>
    </xf>
    <xf numFmtId="49" fontId="9" fillId="8" borderId="8" xfId="0" applyNumberFormat="1" applyFont="1" applyFill="1" applyBorder="1" applyAlignment="1">
      <alignment horizontal="left" wrapText="1"/>
    </xf>
    <xf numFmtId="49" fontId="9" fillId="8" borderId="2" xfId="0" applyNumberFormat="1" applyFont="1" applyFill="1" applyBorder="1" applyAlignment="1">
      <alignment horizontal="left" wrapText="1"/>
    </xf>
    <xf numFmtId="49" fontId="9" fillId="8" borderId="12" xfId="0" applyNumberFormat="1" applyFont="1" applyFill="1" applyBorder="1" applyAlignment="1">
      <alignment horizontal="left"/>
    </xf>
    <xf numFmtId="49" fontId="9" fillId="9" borderId="5" xfId="0" applyNumberFormat="1" applyFont="1" applyFill="1" applyBorder="1" applyAlignment="1">
      <alignment horizontal="left" wrapText="1"/>
    </xf>
    <xf numFmtId="49" fontId="9" fillId="9" borderId="1" xfId="0" applyNumberFormat="1" applyFont="1" applyFill="1" applyBorder="1" applyAlignment="1">
      <alignment horizontal="left" wrapText="1"/>
    </xf>
    <xf numFmtId="49" fontId="9" fillId="9" borderId="8" xfId="0" applyNumberFormat="1" applyFont="1" applyFill="1" applyBorder="1" applyAlignment="1">
      <alignment horizontal="left" wrapText="1"/>
    </xf>
    <xf numFmtId="49" fontId="9" fillId="9" borderId="2" xfId="0" applyNumberFormat="1" applyFont="1" applyFill="1" applyBorder="1" applyAlignment="1">
      <alignment horizontal="left" wrapText="1"/>
    </xf>
    <xf numFmtId="49" fontId="3" fillId="9" borderId="2" xfId="0" applyNumberFormat="1" applyFont="1" applyFill="1" applyBorder="1" applyAlignment="1">
      <alignment horizontal="left" wrapText="1"/>
    </xf>
    <xf numFmtId="49" fontId="9" fillId="9" borderId="12" xfId="0" applyNumberFormat="1" applyFont="1" applyFill="1" applyBorder="1" applyAlignment="1">
      <alignment horizontal="left"/>
    </xf>
    <xf numFmtId="165" fontId="9" fillId="9" borderId="2" xfId="0" applyNumberFormat="1" applyFont="1" applyFill="1" applyBorder="1" applyAlignment="1">
      <alignment horizontal="left" wrapText="1"/>
    </xf>
    <xf numFmtId="165" fontId="9" fillId="9" borderId="1" xfId="0" applyNumberFormat="1" applyFont="1" applyFill="1" applyBorder="1" applyAlignment="1">
      <alignment horizontal="left" wrapText="1"/>
    </xf>
    <xf numFmtId="165" fontId="9" fillId="9" borderId="8" xfId="0" applyNumberFormat="1" applyFont="1" applyFill="1" applyBorder="1" applyAlignment="1">
      <alignment horizontal="left" wrapText="1"/>
    </xf>
    <xf numFmtId="165" fontId="6" fillId="2" borderId="2" xfId="0" applyNumberFormat="1" applyFont="1" applyFill="1" applyBorder="1" applyAlignment="1">
      <alignment horizontal="left" wrapText="1"/>
    </xf>
    <xf numFmtId="165" fontId="6" fillId="2" borderId="1" xfId="0" applyNumberFormat="1" applyFont="1" applyFill="1" applyBorder="1" applyAlignment="1">
      <alignment horizontal="left" wrapText="1"/>
    </xf>
    <xf numFmtId="165" fontId="6" fillId="2" borderId="8" xfId="0" applyNumberFormat="1" applyFont="1" applyFill="1" applyBorder="1" applyAlignment="1">
      <alignment horizontal="left" wrapText="1"/>
    </xf>
    <xf numFmtId="165" fontId="9" fillId="2" borderId="2" xfId="0" applyNumberFormat="1" applyFont="1" applyFill="1" applyBorder="1" applyAlignment="1">
      <alignment horizontal="left" wrapText="1"/>
    </xf>
    <xf numFmtId="165" fontId="9" fillId="2" borderId="1" xfId="0" applyNumberFormat="1" applyFont="1" applyFill="1" applyBorder="1" applyAlignment="1">
      <alignment horizontal="left" wrapText="1"/>
    </xf>
    <xf numFmtId="165" fontId="9" fillId="2" borderId="8" xfId="0" applyNumberFormat="1" applyFont="1" applyFill="1" applyBorder="1" applyAlignment="1">
      <alignment horizontal="left" wrapText="1"/>
    </xf>
    <xf numFmtId="49" fontId="9" fillId="2" borderId="5" xfId="0" applyNumberFormat="1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left" wrapText="1"/>
    </xf>
    <xf numFmtId="49" fontId="9" fillId="2" borderId="8" xfId="0" applyNumberFormat="1" applyFont="1" applyFill="1" applyBorder="1" applyAlignment="1">
      <alignment horizontal="left" wrapText="1"/>
    </xf>
    <xf numFmtId="49" fontId="9" fillId="2" borderId="2" xfId="0" applyNumberFormat="1" applyFont="1" applyFill="1" applyBorder="1" applyAlignment="1">
      <alignment horizontal="left" wrapText="1"/>
    </xf>
    <xf numFmtId="49" fontId="9" fillId="2" borderId="12" xfId="0" applyNumberFormat="1" applyFont="1" applyFill="1" applyBorder="1" applyAlignment="1">
      <alignment horizontal="left"/>
    </xf>
    <xf numFmtId="0" fontId="39" fillId="2" borderId="33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top" wrapText="1"/>
    </xf>
    <xf numFmtId="165" fontId="6" fillId="2" borderId="1" xfId="0" applyNumberFormat="1" applyFont="1" applyFill="1" applyBorder="1" applyAlignment="1">
      <alignment horizontal="center" vertical="center"/>
    </xf>
    <xf numFmtId="165" fontId="9" fillId="9" borderId="32" xfId="0" applyNumberFormat="1" applyFont="1" applyFill="1" applyBorder="1" applyAlignment="1">
      <alignment horizontal="left" wrapText="1"/>
    </xf>
    <xf numFmtId="49" fontId="4" fillId="9" borderId="5" xfId="0" applyNumberFormat="1" applyFont="1" applyFill="1" applyBorder="1" applyAlignment="1">
      <alignment horizontal="left" wrapText="1"/>
    </xf>
    <xf numFmtId="49" fontId="4" fillId="9" borderId="1" xfId="0" applyNumberFormat="1" applyFont="1" applyFill="1" applyBorder="1" applyAlignment="1">
      <alignment horizontal="left" wrapText="1"/>
    </xf>
    <xf numFmtId="49" fontId="4" fillId="9" borderId="8" xfId="0" applyNumberFormat="1" applyFont="1" applyFill="1" applyBorder="1" applyAlignment="1">
      <alignment horizontal="left" wrapText="1"/>
    </xf>
    <xf numFmtId="49" fontId="3" fillId="9" borderId="1" xfId="0" applyNumberFormat="1" applyFont="1" applyFill="1" applyBorder="1" applyAlignment="1">
      <alignment horizontal="left" wrapText="1"/>
    </xf>
    <xf numFmtId="49" fontId="3" fillId="9" borderId="8" xfId="0" applyNumberFormat="1" applyFont="1" applyFill="1" applyBorder="1" applyAlignment="1">
      <alignment horizontal="left" wrapText="1"/>
    </xf>
    <xf numFmtId="49" fontId="3" fillId="9" borderId="12" xfId="0" applyNumberFormat="1" applyFont="1" applyFill="1" applyBorder="1" applyAlignment="1">
      <alignment horizontal="left"/>
    </xf>
    <xf numFmtId="165" fontId="3" fillId="9" borderId="1" xfId="0" applyNumberFormat="1" applyFont="1" applyFill="1" applyBorder="1" applyAlignment="1">
      <alignment horizontal="left" wrapText="1"/>
    </xf>
    <xf numFmtId="165" fontId="3" fillId="9" borderId="8" xfId="0" applyNumberFormat="1" applyFont="1" applyFill="1" applyBorder="1" applyAlignment="1">
      <alignment horizontal="left" wrapText="1"/>
    </xf>
    <xf numFmtId="49" fontId="6" fillId="9" borderId="5" xfId="0" applyNumberFormat="1" applyFont="1" applyFill="1" applyBorder="1" applyAlignment="1">
      <alignment horizontal="left" wrapText="1"/>
    </xf>
    <xf numFmtId="49" fontId="6" fillId="9" borderId="1" xfId="0" applyNumberFormat="1" applyFont="1" applyFill="1" applyBorder="1" applyAlignment="1">
      <alignment horizontal="left" wrapText="1"/>
    </xf>
    <xf numFmtId="49" fontId="6" fillId="9" borderId="8" xfId="0" applyNumberFormat="1" applyFont="1" applyFill="1" applyBorder="1" applyAlignment="1">
      <alignment horizontal="left" wrapText="1"/>
    </xf>
    <xf numFmtId="49" fontId="6" fillId="9" borderId="2" xfId="0" applyNumberFormat="1" applyFont="1" applyFill="1" applyBorder="1" applyAlignment="1">
      <alignment horizontal="left" wrapText="1"/>
    </xf>
    <xf numFmtId="0" fontId="6" fillId="9" borderId="8" xfId="0" applyFont="1" applyFill="1" applyBorder="1" applyAlignment="1">
      <alignment horizontal="left" wrapText="1"/>
    </xf>
    <xf numFmtId="49" fontId="6" fillId="9" borderId="12" xfId="0" applyNumberFormat="1" applyFont="1" applyFill="1" applyBorder="1" applyAlignment="1">
      <alignment horizontal="left"/>
    </xf>
    <xf numFmtId="165" fontId="6" fillId="9" borderId="2" xfId="0" applyNumberFormat="1" applyFont="1" applyFill="1" applyBorder="1" applyAlignment="1">
      <alignment horizontal="left" wrapText="1"/>
    </xf>
    <xf numFmtId="165" fontId="6" fillId="9" borderId="1" xfId="0" applyNumberFormat="1" applyFont="1" applyFill="1" applyBorder="1" applyAlignment="1">
      <alignment horizontal="left" wrapText="1"/>
    </xf>
    <xf numFmtId="165" fontId="6" fillId="9" borderId="8" xfId="0" applyNumberFormat="1" applyFont="1" applyFill="1" applyBorder="1" applyAlignment="1">
      <alignment horizontal="left" wrapText="1"/>
    </xf>
    <xf numFmtId="0" fontId="4" fillId="9" borderId="8" xfId="0" applyFont="1" applyFill="1" applyBorder="1" applyAlignment="1">
      <alignment horizontal="left" wrapText="1"/>
    </xf>
    <xf numFmtId="49" fontId="6" fillId="9" borderId="1" xfId="0" applyNumberFormat="1" applyFont="1" applyFill="1" applyBorder="1" applyAlignment="1">
      <alignment horizontal="left"/>
    </xf>
    <xf numFmtId="49" fontId="6" fillId="9" borderId="8" xfId="0" applyNumberFormat="1" applyFont="1" applyFill="1" applyBorder="1" applyAlignment="1">
      <alignment horizontal="left"/>
    </xf>
    <xf numFmtId="49" fontId="6" fillId="9" borderId="2" xfId="0" applyNumberFormat="1" applyFont="1" applyFill="1" applyBorder="1" applyAlignment="1">
      <alignment horizontal="left"/>
    </xf>
    <xf numFmtId="49" fontId="6" fillId="9" borderId="12" xfId="0" applyNumberFormat="1" applyFont="1" applyFill="1" applyBorder="1" applyAlignment="1">
      <alignment horizontal="left" wrapText="1"/>
    </xf>
    <xf numFmtId="165" fontId="6" fillId="9" borderId="1" xfId="0" applyNumberFormat="1" applyFont="1" applyFill="1" applyBorder="1" applyAlignment="1">
      <alignment horizontal="left"/>
    </xf>
    <xf numFmtId="165" fontId="6" fillId="9" borderId="8" xfId="0" applyNumberFormat="1" applyFont="1" applyFill="1" applyBorder="1" applyAlignment="1">
      <alignment horizontal="left"/>
    </xf>
    <xf numFmtId="49" fontId="9" fillId="9" borderId="12" xfId="0" applyNumberFormat="1" applyFont="1" applyFill="1" applyBorder="1" applyAlignment="1">
      <alignment horizontal="left" wrapText="1"/>
    </xf>
    <xf numFmtId="165" fontId="9" fillId="9" borderId="1" xfId="0" applyNumberFormat="1" applyFont="1" applyFill="1" applyBorder="1" applyAlignment="1">
      <alignment horizontal="left"/>
    </xf>
    <xf numFmtId="165" fontId="9" fillId="9" borderId="8" xfId="0" applyNumberFormat="1" applyFont="1" applyFill="1" applyBorder="1" applyAlignment="1">
      <alignment horizontal="left"/>
    </xf>
    <xf numFmtId="49" fontId="9" fillId="9" borderId="1" xfId="0" applyNumberFormat="1" applyFont="1" applyFill="1" applyBorder="1" applyAlignment="1">
      <alignment horizontal="left"/>
    </xf>
    <xf numFmtId="49" fontId="9" fillId="9" borderId="8" xfId="0" applyNumberFormat="1" applyFont="1" applyFill="1" applyBorder="1" applyAlignment="1">
      <alignment horizontal="left"/>
    </xf>
    <xf numFmtId="0" fontId="39" fillId="2" borderId="33" xfId="0" applyFont="1" applyFill="1" applyBorder="1" applyAlignment="1">
      <alignment vertical="distributed"/>
    </xf>
    <xf numFmtId="0" fontId="15" fillId="2" borderId="3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1" fillId="2" borderId="34" xfId="0" applyFont="1" applyFill="1" applyBorder="1" applyAlignment="1">
      <alignment horizontal="left" wrapText="1"/>
    </xf>
    <xf numFmtId="0" fontId="46" fillId="2" borderId="33" xfId="0" applyFont="1" applyFill="1" applyBorder="1" applyAlignment="1">
      <alignment horizontal="left" wrapText="1"/>
    </xf>
    <xf numFmtId="0" fontId="8" fillId="2" borderId="33" xfId="0" applyFont="1" applyFill="1" applyBorder="1" applyAlignment="1">
      <alignment horizontal="left" vertical="top" wrapText="1"/>
    </xf>
    <xf numFmtId="0" fontId="11" fillId="2" borderId="33" xfId="0" applyFont="1" applyFill="1" applyBorder="1" applyAlignment="1">
      <alignment horizontal="left" wrapText="1"/>
    </xf>
    <xf numFmtId="0" fontId="13" fillId="2" borderId="33" xfId="0" applyFont="1" applyFill="1" applyBorder="1" applyAlignment="1">
      <alignment horizontal="left" wrapText="1"/>
    </xf>
    <xf numFmtId="0" fontId="14" fillId="2" borderId="33" xfId="0" applyFont="1" applyFill="1" applyBorder="1" applyAlignment="1">
      <alignment wrapText="1"/>
    </xf>
    <xf numFmtId="0" fontId="16" fillId="2" borderId="33" xfId="0" applyFont="1" applyFill="1" applyBorder="1" applyAlignment="1">
      <alignment wrapText="1"/>
    </xf>
    <xf numFmtId="0" fontId="44" fillId="2" borderId="12" xfId="0" applyFont="1" applyFill="1" applyBorder="1"/>
    <xf numFmtId="0" fontId="45" fillId="2" borderId="35" xfId="0" applyFont="1" applyFill="1" applyBorder="1"/>
    <xf numFmtId="0" fontId="10" fillId="2" borderId="33" xfId="0" applyFont="1" applyFill="1" applyBorder="1" applyAlignment="1">
      <alignment vertical="distributed"/>
    </xf>
    <xf numFmtId="0" fontId="38" fillId="2" borderId="12" xfId="0" applyFont="1" applyFill="1" applyBorder="1" applyAlignment="1">
      <alignment wrapText="1"/>
    </xf>
    <xf numFmtId="0" fontId="38" fillId="2" borderId="35" xfId="0" applyFont="1" applyFill="1" applyBorder="1"/>
    <xf numFmtId="0" fontId="4" fillId="2" borderId="33" xfId="0" applyFont="1" applyFill="1" applyBorder="1" applyAlignment="1">
      <alignment horizontal="left" wrapText="1"/>
    </xf>
    <xf numFmtId="0" fontId="17" fillId="2" borderId="33" xfId="0" applyFont="1" applyFill="1" applyBorder="1" applyAlignment="1">
      <alignment horizontal="left" wrapText="1"/>
    </xf>
    <xf numFmtId="0" fontId="50" fillId="2" borderId="0" xfId="0" applyFont="1" applyFill="1"/>
    <xf numFmtId="0" fontId="19" fillId="2" borderId="33" xfId="0" applyFont="1" applyFill="1" applyBorder="1" applyAlignment="1">
      <alignment horizontal="left" wrapText="1"/>
    </xf>
    <xf numFmtId="0" fontId="5" fillId="2" borderId="33" xfId="0" applyFont="1" applyFill="1" applyBorder="1" applyAlignment="1">
      <alignment horizontal="left" wrapText="1"/>
    </xf>
    <xf numFmtId="0" fontId="21" fillId="2" borderId="33" xfId="0" applyFont="1" applyFill="1" applyBorder="1" applyAlignment="1">
      <alignment horizontal="left" wrapText="1"/>
    </xf>
    <xf numFmtId="0" fontId="8" fillId="2" borderId="33" xfId="0" applyFont="1" applyFill="1" applyBorder="1" applyAlignment="1">
      <alignment horizontal="left" wrapText="1"/>
    </xf>
    <xf numFmtId="0" fontId="17" fillId="2" borderId="33" xfId="0" applyFont="1" applyFill="1" applyBorder="1" applyAlignment="1">
      <alignment horizontal="left" vertical="top" wrapText="1"/>
    </xf>
    <xf numFmtId="0" fontId="52" fillId="2" borderId="33" xfId="0" applyFont="1" applyFill="1" applyBorder="1" applyAlignment="1">
      <alignment horizontal="left" wrapText="1"/>
    </xf>
    <xf numFmtId="0" fontId="36" fillId="2" borderId="33" xfId="0" applyFont="1" applyFill="1" applyBorder="1" applyAlignment="1">
      <alignment horizontal="left" wrapText="1"/>
    </xf>
    <xf numFmtId="0" fontId="15" fillId="2" borderId="33" xfId="0" applyFont="1" applyFill="1" applyBorder="1" applyAlignment="1">
      <alignment horizontal="left" wrapText="1"/>
    </xf>
    <xf numFmtId="164" fontId="21" fillId="2" borderId="33" xfId="0" applyNumberFormat="1" applyFont="1" applyFill="1" applyBorder="1" applyAlignment="1">
      <alignment horizontal="left" wrapText="1"/>
    </xf>
    <xf numFmtId="0" fontId="24" fillId="2" borderId="33" xfId="0" applyFont="1" applyFill="1" applyBorder="1" applyAlignment="1">
      <alignment horizontal="left" vertical="top" wrapText="1"/>
    </xf>
    <xf numFmtId="0" fontId="36" fillId="2" borderId="33" xfId="0" applyFont="1" applyFill="1" applyBorder="1" applyAlignment="1">
      <alignment horizontal="left" vertical="top" wrapText="1"/>
    </xf>
    <xf numFmtId="0" fontId="11" fillId="2" borderId="33" xfId="0" applyFont="1" applyFill="1" applyBorder="1" applyAlignment="1">
      <alignment horizontal="left" vertical="distributed"/>
    </xf>
    <xf numFmtId="0" fontId="47" fillId="2" borderId="33" xfId="0" applyFont="1" applyFill="1" applyBorder="1" applyAlignment="1">
      <alignment horizontal="left" wrapText="1"/>
    </xf>
    <xf numFmtId="0" fontId="17" fillId="2" borderId="33" xfId="0" applyFont="1" applyFill="1" applyBorder="1" applyAlignment="1">
      <alignment horizontal="justify" wrapText="1"/>
    </xf>
    <xf numFmtId="0" fontId="12" fillId="2" borderId="33" xfId="0" applyFont="1" applyFill="1" applyBorder="1" applyAlignment="1">
      <alignment horizontal="left" vertical="top" wrapText="1"/>
    </xf>
    <xf numFmtId="0" fontId="18" fillId="2" borderId="33" xfId="0" applyFont="1" applyFill="1" applyBorder="1" applyAlignment="1">
      <alignment vertical="top" wrapText="1"/>
    </xf>
    <xf numFmtId="0" fontId="51" fillId="2" borderId="33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10" fillId="2" borderId="34" xfId="0" applyFont="1" applyFill="1" applyBorder="1" applyAlignment="1">
      <alignment horizontal="left" wrapText="1"/>
    </xf>
    <xf numFmtId="0" fontId="49" fillId="2" borderId="33" xfId="0" applyFont="1" applyFill="1" applyBorder="1" applyAlignment="1">
      <alignment horizontal="left" wrapText="1"/>
    </xf>
    <xf numFmtId="0" fontId="6" fillId="2" borderId="33" xfId="0" applyFont="1" applyFill="1" applyBorder="1" applyAlignment="1">
      <alignment horizontal="left" wrapText="1"/>
    </xf>
    <xf numFmtId="0" fontId="10" fillId="2" borderId="0" xfId="0" applyFont="1" applyFill="1" applyAlignment="1">
      <alignment wrapText="1"/>
    </xf>
    <xf numFmtId="0" fontId="40" fillId="2" borderId="33" xfId="0" applyFont="1" applyFill="1" applyBorder="1" applyAlignment="1">
      <alignment horizontal="left" wrapText="1"/>
    </xf>
    <xf numFmtId="0" fontId="24" fillId="2" borderId="33" xfId="0" applyFont="1" applyFill="1" applyBorder="1" applyAlignment="1">
      <alignment horizontal="left" wrapText="1"/>
    </xf>
    <xf numFmtId="0" fontId="17" fillId="2" borderId="33" xfId="0" applyFont="1" applyFill="1" applyBorder="1" applyAlignment="1">
      <alignment horizontal="left" vertical="center" wrapText="1"/>
    </xf>
    <xf numFmtId="0" fontId="11" fillId="2" borderId="36" xfId="0" applyFont="1" applyFill="1" applyBorder="1" applyAlignment="1">
      <alignment horizontal="left" wrapText="1"/>
    </xf>
    <xf numFmtId="0" fontId="18" fillId="2" borderId="0" xfId="0" applyFont="1" applyFill="1"/>
    <xf numFmtId="165" fontId="6" fillId="9" borderId="32" xfId="0" applyNumberFormat="1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left" wrapText="1"/>
    </xf>
    <xf numFmtId="49" fontId="4" fillId="2" borderId="8" xfId="0" applyNumberFormat="1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49" fontId="4" fillId="2" borderId="12" xfId="0" applyNumberFormat="1" applyFont="1" applyFill="1" applyBorder="1" applyAlignment="1">
      <alignment horizontal="left" wrapText="1"/>
    </xf>
    <xf numFmtId="0" fontId="4" fillId="2" borderId="31" xfId="0" applyFont="1" applyFill="1" applyBorder="1" applyAlignment="1">
      <alignment vertical="distributed"/>
    </xf>
    <xf numFmtId="49" fontId="6" fillId="2" borderId="5" xfId="0" applyNumberFormat="1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left" wrapText="1"/>
    </xf>
    <xf numFmtId="49" fontId="6" fillId="2" borderId="8" xfId="0" applyNumberFormat="1" applyFont="1" applyFill="1" applyBorder="1" applyAlignment="1">
      <alignment horizontal="left" wrapText="1"/>
    </xf>
    <xf numFmtId="49" fontId="6" fillId="2" borderId="2" xfId="0" applyNumberFormat="1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left" wrapText="1"/>
    </xf>
    <xf numFmtId="49" fontId="6" fillId="2" borderId="12" xfId="0" applyNumberFormat="1" applyFont="1" applyFill="1" applyBorder="1" applyAlignment="1">
      <alignment horizontal="left"/>
    </xf>
    <xf numFmtId="165" fontId="4" fillId="2" borderId="2" xfId="0" applyNumberFormat="1" applyFont="1" applyFill="1" applyBorder="1" applyAlignment="1">
      <alignment horizontal="left" wrapText="1"/>
    </xf>
    <xf numFmtId="165" fontId="3" fillId="2" borderId="2" xfId="0" applyNumberFormat="1" applyFont="1" applyFill="1" applyBorder="1" applyAlignment="1">
      <alignment horizontal="left" wrapText="1"/>
    </xf>
    <xf numFmtId="0" fontId="54" fillId="2" borderId="33" xfId="0" applyFont="1" applyFill="1" applyBorder="1" applyAlignment="1">
      <alignment horizontal="left" wrapText="1"/>
    </xf>
    <xf numFmtId="0" fontId="54" fillId="2" borderId="33" xfId="0" applyFont="1" applyFill="1" applyBorder="1" applyAlignment="1">
      <alignment horizontal="left"/>
    </xf>
    <xf numFmtId="0" fontId="55" fillId="2" borderId="33" xfId="0" applyFont="1" applyFill="1" applyBorder="1" applyAlignment="1">
      <alignment horizontal="left" wrapText="1"/>
    </xf>
    <xf numFmtId="0" fontId="56" fillId="2" borderId="33" xfId="0" applyFont="1" applyFill="1" applyBorder="1" applyAlignment="1">
      <alignment horizontal="left" vertical="top" wrapText="1"/>
    </xf>
    <xf numFmtId="0" fontId="54" fillId="2" borderId="33" xfId="0" applyFont="1" applyFill="1" applyBorder="1" applyAlignment="1">
      <alignment horizontal="left" vertical="top" wrapText="1"/>
    </xf>
    <xf numFmtId="0" fontId="47" fillId="2" borderId="33" xfId="0" applyFont="1" applyFill="1" applyBorder="1" applyAlignment="1">
      <alignment horizontal="justify" wrapText="1"/>
    </xf>
    <xf numFmtId="0" fontId="57" fillId="2" borderId="0" xfId="0" applyFont="1" applyFill="1" applyAlignment="1">
      <alignment wrapText="1"/>
    </xf>
    <xf numFmtId="0" fontId="5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wrapText="1"/>
    </xf>
    <xf numFmtId="49" fontId="9" fillId="2" borderId="12" xfId="0" applyNumberFormat="1" applyFont="1" applyFill="1" applyBorder="1" applyAlignment="1">
      <alignment horizontal="left" wrapText="1"/>
    </xf>
    <xf numFmtId="49" fontId="6" fillId="2" borderId="12" xfId="0" applyNumberFormat="1" applyFont="1" applyFill="1" applyBorder="1" applyAlignment="1">
      <alignment horizontal="left" wrapText="1"/>
    </xf>
    <xf numFmtId="165" fontId="4" fillId="0" borderId="15" xfId="0" applyNumberFormat="1" applyFont="1" applyFill="1" applyBorder="1" applyAlignment="1">
      <alignment horizontal="left" wrapText="1"/>
    </xf>
    <xf numFmtId="165" fontId="4" fillId="0" borderId="5" xfId="0" applyNumberFormat="1" applyFont="1" applyFill="1" applyBorder="1" applyAlignment="1">
      <alignment horizontal="left" wrapText="1"/>
    </xf>
    <xf numFmtId="165" fontId="3" fillId="0" borderId="5" xfId="0" applyNumberFormat="1" applyFont="1" applyFill="1" applyBorder="1" applyAlignment="1">
      <alignment horizontal="left" wrapText="1"/>
    </xf>
    <xf numFmtId="165" fontId="6" fillId="9" borderId="5" xfId="0" applyNumberFormat="1" applyFont="1" applyFill="1" applyBorder="1" applyAlignment="1">
      <alignment horizontal="left" wrapText="1"/>
    </xf>
    <xf numFmtId="165" fontId="6" fillId="0" borderId="5" xfId="0" applyNumberFormat="1" applyFont="1" applyFill="1" applyBorder="1" applyAlignment="1">
      <alignment horizontal="left" wrapText="1"/>
    </xf>
    <xf numFmtId="165" fontId="6" fillId="2" borderId="5" xfId="0" applyNumberFormat="1" applyFont="1" applyFill="1" applyBorder="1" applyAlignment="1">
      <alignment horizontal="left" wrapText="1"/>
    </xf>
    <xf numFmtId="165" fontId="6" fillId="2" borderId="32" xfId="0" applyNumberFormat="1" applyFont="1" applyFill="1" applyBorder="1" applyAlignment="1">
      <alignment horizontal="left" wrapText="1"/>
    </xf>
    <xf numFmtId="165" fontId="2" fillId="0" borderId="5" xfId="0" applyNumberFormat="1" applyFont="1" applyFill="1" applyBorder="1" applyAlignment="1">
      <alignment horizontal="left" wrapText="1"/>
    </xf>
    <xf numFmtId="165" fontId="9" fillId="0" borderId="5" xfId="0" applyNumberFormat="1" applyFont="1" applyFill="1" applyBorder="1" applyAlignment="1">
      <alignment horizontal="left" wrapText="1"/>
    </xf>
    <xf numFmtId="165" fontId="21" fillId="0" borderId="5" xfId="0" applyNumberFormat="1" applyFont="1" applyFill="1" applyBorder="1" applyAlignment="1">
      <alignment horizontal="left" wrapText="1"/>
    </xf>
    <xf numFmtId="165" fontId="3" fillId="0" borderId="5" xfId="0" applyNumberFormat="1" applyFont="1" applyFill="1" applyBorder="1" applyAlignment="1">
      <alignment horizontal="left"/>
    </xf>
    <xf numFmtId="165" fontId="4" fillId="0" borderId="5" xfId="0" applyNumberFormat="1" applyFont="1" applyFill="1" applyBorder="1" applyAlignment="1">
      <alignment horizontal="left"/>
    </xf>
    <xf numFmtId="165" fontId="9" fillId="9" borderId="5" xfId="0" applyNumberFormat="1" applyFont="1" applyFill="1" applyBorder="1" applyAlignment="1">
      <alignment horizontal="left" wrapText="1"/>
    </xf>
    <xf numFmtId="165" fontId="9" fillId="2" borderId="5" xfId="0" applyNumberFormat="1" applyFont="1" applyFill="1" applyBorder="1" applyAlignment="1">
      <alignment horizontal="left" wrapText="1"/>
    </xf>
    <xf numFmtId="165" fontId="9" fillId="2" borderId="32" xfId="0" applyNumberFormat="1" applyFont="1" applyFill="1" applyBorder="1" applyAlignment="1">
      <alignment horizontal="left" wrapText="1"/>
    </xf>
    <xf numFmtId="165" fontId="9" fillId="7" borderId="5" xfId="0" applyNumberFormat="1" applyFont="1" applyFill="1" applyBorder="1" applyAlignment="1">
      <alignment horizontal="left" wrapText="1"/>
    </xf>
    <xf numFmtId="165" fontId="9" fillId="7" borderId="32" xfId="0" applyNumberFormat="1" applyFont="1" applyFill="1" applyBorder="1" applyAlignment="1">
      <alignment horizontal="left" wrapText="1"/>
    </xf>
    <xf numFmtId="165" fontId="21" fillId="0" borderId="32" xfId="0" applyNumberFormat="1" applyFont="1" applyFill="1" applyBorder="1" applyAlignment="1">
      <alignment horizontal="left" wrapText="1"/>
    </xf>
    <xf numFmtId="165" fontId="3" fillId="9" borderId="5" xfId="0" applyNumberFormat="1" applyFont="1" applyFill="1" applyBorder="1" applyAlignment="1">
      <alignment horizontal="left" wrapText="1"/>
    </xf>
    <xf numFmtId="165" fontId="4" fillId="2" borderId="5" xfId="0" applyNumberFormat="1" applyFont="1" applyFill="1" applyBorder="1" applyAlignment="1">
      <alignment horizontal="left" wrapText="1"/>
    </xf>
    <xf numFmtId="165" fontId="4" fillId="2" borderId="32" xfId="0" applyNumberFormat="1" applyFont="1" applyFill="1" applyBorder="1" applyAlignment="1">
      <alignment horizontal="left" wrapText="1"/>
    </xf>
    <xf numFmtId="165" fontId="3" fillId="2" borderId="5" xfId="0" applyNumberFormat="1" applyFont="1" applyFill="1" applyBorder="1" applyAlignment="1">
      <alignment horizontal="left" wrapText="1"/>
    </xf>
    <xf numFmtId="165" fontId="3" fillId="2" borderId="32" xfId="0" applyNumberFormat="1" applyFont="1" applyFill="1" applyBorder="1" applyAlignment="1">
      <alignment horizontal="left" wrapText="1"/>
    </xf>
    <xf numFmtId="165" fontId="21" fillId="0" borderId="5" xfId="0" applyNumberFormat="1" applyFont="1" applyFill="1" applyBorder="1" applyAlignment="1">
      <alignment horizontal="left"/>
    </xf>
    <xf numFmtId="165" fontId="6" fillId="9" borderId="5" xfId="0" applyNumberFormat="1" applyFont="1" applyFill="1" applyBorder="1" applyAlignment="1">
      <alignment horizontal="left"/>
    </xf>
    <xf numFmtId="165" fontId="9" fillId="9" borderId="5" xfId="0" applyNumberFormat="1" applyFont="1" applyFill="1" applyBorder="1" applyAlignment="1">
      <alignment horizontal="left"/>
    </xf>
    <xf numFmtId="165" fontId="4" fillId="0" borderId="9" xfId="0" applyNumberFormat="1" applyFont="1" applyFill="1" applyBorder="1" applyAlignment="1">
      <alignment horizontal="left" wrapText="1"/>
    </xf>
    <xf numFmtId="0" fontId="59" fillId="4" borderId="1" xfId="0" applyFont="1" applyFill="1" applyBorder="1" applyAlignment="1">
      <alignment horizontal="justify" vertical="top" wrapText="1"/>
    </xf>
    <xf numFmtId="0" fontId="21" fillId="2" borderId="1" xfId="0" applyFont="1" applyFill="1" applyBorder="1" applyAlignment="1">
      <alignment vertical="center" wrapText="1"/>
    </xf>
    <xf numFmtId="49" fontId="23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165" fontId="21" fillId="2" borderId="1" xfId="0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/>
    </xf>
    <xf numFmtId="165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top" wrapText="1"/>
    </xf>
    <xf numFmtId="0" fontId="21" fillId="2" borderId="1" xfId="0" applyFont="1" applyFill="1" applyBorder="1" applyAlignment="1">
      <alignment vertical="top" wrapText="1"/>
    </xf>
    <xf numFmtId="0" fontId="59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vertical="top" wrapText="1"/>
    </xf>
    <xf numFmtId="49" fontId="21" fillId="0" borderId="1" xfId="0" applyNumberFormat="1" applyFont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wrapText="1"/>
    </xf>
    <xf numFmtId="49" fontId="21" fillId="0" borderId="1" xfId="0" applyNumberFormat="1" applyFont="1" applyBorder="1" applyAlignment="1">
      <alignment horizontal="center" wrapText="1"/>
    </xf>
    <xf numFmtId="165" fontId="21" fillId="0" borderId="1" xfId="0" applyNumberFormat="1" applyFont="1" applyBorder="1" applyAlignment="1">
      <alignment horizontal="center" wrapText="1"/>
    </xf>
    <xf numFmtId="0" fontId="10" fillId="8" borderId="33" xfId="0" applyFont="1" applyFill="1" applyBorder="1" applyAlignment="1">
      <alignment horizontal="left" wrapText="1"/>
    </xf>
    <xf numFmtId="49" fontId="3" fillId="8" borderId="5" xfId="0" applyNumberFormat="1" applyFont="1" applyFill="1" applyBorder="1" applyAlignment="1">
      <alignment horizontal="left" wrapText="1"/>
    </xf>
    <xf numFmtId="49" fontId="3" fillId="8" borderId="1" xfId="0" applyNumberFormat="1" applyFont="1" applyFill="1" applyBorder="1" applyAlignment="1">
      <alignment horizontal="left" wrapText="1"/>
    </xf>
    <xf numFmtId="49" fontId="3" fillId="8" borderId="8" xfId="0" applyNumberFormat="1" applyFont="1" applyFill="1" applyBorder="1" applyAlignment="1">
      <alignment horizontal="left" wrapText="1"/>
    </xf>
    <xf numFmtId="49" fontId="3" fillId="8" borderId="2" xfId="0" applyNumberFormat="1" applyFont="1" applyFill="1" applyBorder="1" applyAlignment="1">
      <alignment horizontal="left" wrapText="1"/>
    </xf>
    <xf numFmtId="49" fontId="3" fillId="8" borderId="12" xfId="0" applyNumberFormat="1" applyFont="1" applyFill="1" applyBorder="1" applyAlignment="1">
      <alignment horizontal="left" wrapText="1"/>
    </xf>
    <xf numFmtId="165" fontId="3" fillId="8" borderId="5" xfId="0" applyNumberFormat="1" applyFont="1" applyFill="1" applyBorder="1" applyAlignment="1">
      <alignment horizontal="left" wrapText="1"/>
    </xf>
    <xf numFmtId="165" fontId="3" fillId="8" borderId="2" xfId="0" applyNumberFormat="1" applyFont="1" applyFill="1" applyBorder="1" applyAlignment="1">
      <alignment horizontal="left" wrapText="1"/>
    </xf>
    <xf numFmtId="165" fontId="3" fillId="8" borderId="32" xfId="0" applyNumberFormat="1" applyFont="1" applyFill="1" applyBorder="1" applyAlignment="1">
      <alignment horizontal="left" wrapText="1"/>
    </xf>
    <xf numFmtId="49" fontId="4" fillId="8" borderId="5" xfId="0" applyNumberFormat="1" applyFont="1" applyFill="1" applyBorder="1" applyAlignment="1">
      <alignment horizontal="left" wrapText="1"/>
    </xf>
    <xf numFmtId="49" fontId="4" fillId="8" borderId="1" xfId="0" applyNumberFormat="1" applyFont="1" applyFill="1" applyBorder="1" applyAlignment="1">
      <alignment horizontal="left" wrapText="1"/>
    </xf>
    <xf numFmtId="49" fontId="4" fillId="8" borderId="8" xfId="0" applyNumberFormat="1" applyFont="1" applyFill="1" applyBorder="1" applyAlignment="1">
      <alignment horizontal="left" wrapText="1"/>
    </xf>
    <xf numFmtId="49" fontId="4" fillId="8" borderId="2" xfId="0" applyNumberFormat="1" applyFont="1" applyFill="1" applyBorder="1" applyAlignment="1">
      <alignment horizontal="left" wrapText="1"/>
    </xf>
    <xf numFmtId="49" fontId="4" fillId="8" borderId="12" xfId="0" applyNumberFormat="1" applyFont="1" applyFill="1" applyBorder="1" applyAlignment="1">
      <alignment horizontal="left" wrapText="1"/>
    </xf>
    <xf numFmtId="165" fontId="4" fillId="8" borderId="5" xfId="0" applyNumberFormat="1" applyFont="1" applyFill="1" applyBorder="1" applyAlignment="1">
      <alignment horizontal="left" wrapText="1"/>
    </xf>
    <xf numFmtId="165" fontId="4" fillId="8" borderId="1" xfId="0" applyNumberFormat="1" applyFont="1" applyFill="1" applyBorder="1" applyAlignment="1">
      <alignment horizontal="left" wrapText="1"/>
    </xf>
    <xf numFmtId="165" fontId="4" fillId="8" borderId="8" xfId="0" applyNumberFormat="1" applyFont="1" applyFill="1" applyBorder="1" applyAlignment="1">
      <alignment horizontal="left" wrapText="1"/>
    </xf>
    <xf numFmtId="0" fontId="10" fillId="0" borderId="33" xfId="0" applyFont="1" applyFill="1" applyBorder="1" applyAlignment="1">
      <alignment horizontal="left" wrapText="1"/>
    </xf>
    <xf numFmtId="0" fontId="14" fillId="8" borderId="33" xfId="0" applyFont="1" applyFill="1" applyBorder="1" applyAlignment="1">
      <alignment wrapText="1"/>
    </xf>
    <xf numFmtId="165" fontId="3" fillId="8" borderId="1" xfId="0" applyNumberFormat="1" applyFont="1" applyFill="1" applyBorder="1" applyAlignment="1">
      <alignment horizontal="left" wrapText="1"/>
    </xf>
    <xf numFmtId="165" fontId="3" fillId="8" borderId="8" xfId="0" applyNumberFormat="1" applyFont="1" applyFill="1" applyBorder="1" applyAlignment="1">
      <alignment horizontal="left" wrapText="1"/>
    </xf>
    <xf numFmtId="0" fontId="16" fillId="8" borderId="33" xfId="0" applyFont="1" applyFill="1" applyBorder="1" applyAlignment="1">
      <alignment wrapText="1"/>
    </xf>
    <xf numFmtId="165" fontId="4" fillId="8" borderId="2" xfId="0" applyNumberFormat="1" applyFont="1" applyFill="1" applyBorder="1" applyAlignment="1">
      <alignment horizontal="left" wrapText="1"/>
    </xf>
    <xf numFmtId="165" fontId="4" fillId="8" borderId="32" xfId="0" applyNumberFormat="1" applyFont="1" applyFill="1" applyBorder="1" applyAlignment="1">
      <alignment horizontal="left" wrapText="1"/>
    </xf>
    <xf numFmtId="0" fontId="11" fillId="8" borderId="33" xfId="0" applyFont="1" applyFill="1" applyBorder="1" applyAlignment="1">
      <alignment horizontal="left" wrapText="1"/>
    </xf>
    <xf numFmtId="49" fontId="4" fillId="8" borderId="12" xfId="0" applyNumberFormat="1" applyFont="1" applyFill="1" applyBorder="1" applyAlignment="1">
      <alignment horizontal="left"/>
    </xf>
    <xf numFmtId="49" fontId="6" fillId="8" borderId="5" xfId="0" applyNumberFormat="1" applyFont="1" applyFill="1" applyBorder="1" applyAlignment="1">
      <alignment horizontal="left" wrapText="1"/>
    </xf>
    <xf numFmtId="49" fontId="6" fillId="8" borderId="2" xfId="0" applyNumberFormat="1" applyFont="1" applyFill="1" applyBorder="1" applyAlignment="1">
      <alignment horizontal="left" wrapText="1"/>
    </xf>
    <xf numFmtId="49" fontId="6" fillId="8" borderId="1" xfId="0" applyNumberFormat="1" applyFont="1" applyFill="1" applyBorder="1" applyAlignment="1">
      <alignment horizontal="left" wrapText="1"/>
    </xf>
    <xf numFmtId="49" fontId="9" fillId="8" borderId="12" xfId="0" applyNumberFormat="1" applyFont="1" applyFill="1" applyBorder="1" applyAlignment="1">
      <alignment horizontal="left" wrapText="1"/>
    </xf>
    <xf numFmtId="49" fontId="6" fillId="8" borderId="12" xfId="0" applyNumberFormat="1" applyFont="1" applyFill="1" applyBorder="1" applyAlignment="1">
      <alignment horizontal="left" wrapText="1"/>
    </xf>
    <xf numFmtId="165" fontId="6" fillId="8" borderId="5" xfId="0" applyNumberFormat="1" applyFont="1" applyFill="1" applyBorder="1" applyAlignment="1">
      <alignment horizontal="left" wrapText="1"/>
    </xf>
    <xf numFmtId="0" fontId="39" fillId="8" borderId="33" xfId="0" applyFont="1" applyFill="1" applyBorder="1" applyAlignment="1">
      <alignment horizontal="left" wrapText="1"/>
    </xf>
    <xf numFmtId="165" fontId="6" fillId="8" borderId="2" xfId="0" applyNumberFormat="1" applyFont="1" applyFill="1" applyBorder="1" applyAlignment="1">
      <alignment horizontal="left" wrapText="1"/>
    </xf>
    <xf numFmtId="165" fontId="6" fillId="8" borderId="32" xfId="0" applyNumberFormat="1" applyFont="1" applyFill="1" applyBorder="1" applyAlignment="1">
      <alignment horizontal="left" wrapText="1"/>
    </xf>
    <xf numFmtId="0" fontId="32" fillId="8" borderId="33" xfId="0" applyFont="1" applyFill="1" applyBorder="1" applyAlignment="1">
      <alignment wrapText="1"/>
    </xf>
    <xf numFmtId="165" fontId="6" fillId="8" borderId="1" xfId="0" applyNumberFormat="1" applyFont="1" applyFill="1" applyBorder="1" applyAlignment="1">
      <alignment horizontal="left" wrapText="1"/>
    </xf>
    <xf numFmtId="165" fontId="6" fillId="8" borderId="8" xfId="0" applyNumberFormat="1" applyFont="1" applyFill="1" applyBorder="1" applyAlignment="1">
      <alignment horizontal="left" wrapText="1"/>
    </xf>
    <xf numFmtId="49" fontId="3" fillId="8" borderId="8" xfId="0" applyNumberFormat="1" applyFont="1" applyFill="1" applyBorder="1" applyAlignment="1">
      <alignment horizontal="left"/>
    </xf>
    <xf numFmtId="0" fontId="15" fillId="8" borderId="33" xfId="0" applyFont="1" applyFill="1" applyBorder="1" applyAlignment="1">
      <alignment horizontal="left" wrapText="1"/>
    </xf>
    <xf numFmtId="0" fontId="15" fillId="8" borderId="33" xfId="0" applyFont="1" applyFill="1" applyBorder="1" applyAlignment="1">
      <alignment horizontal="left" vertical="top" wrapText="1"/>
    </xf>
    <xf numFmtId="49" fontId="4" fillId="8" borderId="8" xfId="0" applyNumberFormat="1" applyFont="1" applyFill="1" applyBorder="1" applyAlignment="1">
      <alignment horizontal="left"/>
    </xf>
    <xf numFmtId="165" fontId="4" fillId="8" borderId="5" xfId="0" applyNumberFormat="1" applyFont="1" applyFill="1" applyBorder="1" applyAlignment="1">
      <alignment horizontal="left"/>
    </xf>
    <xf numFmtId="165" fontId="4" fillId="8" borderId="1" xfId="0" applyNumberFormat="1" applyFont="1" applyFill="1" applyBorder="1" applyAlignment="1">
      <alignment horizontal="left"/>
    </xf>
    <xf numFmtId="165" fontId="4" fillId="8" borderId="8" xfId="0" applyNumberFormat="1" applyFont="1" applyFill="1" applyBorder="1" applyAlignment="1">
      <alignment horizontal="left"/>
    </xf>
    <xf numFmtId="49" fontId="3" fillId="8" borderId="12" xfId="0" applyNumberFormat="1" applyFont="1" applyFill="1" applyBorder="1" applyAlignment="1">
      <alignment horizontal="left"/>
    </xf>
    <xf numFmtId="0" fontId="12" fillId="8" borderId="33" xfId="0" applyFont="1" applyFill="1" applyBorder="1" applyAlignment="1">
      <alignment horizontal="left" vertical="top" wrapText="1"/>
    </xf>
    <xf numFmtId="165" fontId="9" fillId="8" borderId="5" xfId="0" applyNumberFormat="1" applyFont="1" applyFill="1" applyBorder="1" applyAlignment="1">
      <alignment horizontal="left" wrapText="1"/>
    </xf>
    <xf numFmtId="165" fontId="9" fillId="8" borderId="2" xfId="0" applyNumberFormat="1" applyFont="1" applyFill="1" applyBorder="1" applyAlignment="1">
      <alignment horizontal="left" wrapText="1"/>
    </xf>
    <xf numFmtId="165" fontId="9" fillId="8" borderId="32" xfId="0" applyNumberFormat="1" applyFont="1" applyFill="1" applyBorder="1" applyAlignment="1">
      <alignment horizontal="left" wrapText="1"/>
    </xf>
    <xf numFmtId="0" fontId="32" fillId="8" borderId="35" xfId="0" applyFont="1" applyFill="1" applyBorder="1" applyAlignment="1">
      <alignment wrapText="1"/>
    </xf>
    <xf numFmtId="49" fontId="6" fillId="8" borderId="12" xfId="0" applyNumberFormat="1" applyFont="1" applyFill="1" applyBorder="1" applyAlignment="1">
      <alignment horizontal="left"/>
    </xf>
    <xf numFmtId="0" fontId="19" fillId="8" borderId="33" xfId="0" applyFont="1" applyFill="1" applyBorder="1" applyAlignment="1">
      <alignment vertical="distributed"/>
    </xf>
    <xf numFmtId="0" fontId="4" fillId="8" borderId="8" xfId="0" applyFont="1" applyFill="1" applyBorder="1" applyAlignment="1">
      <alignment horizontal="left" wrapText="1"/>
    </xf>
    <xf numFmtId="49" fontId="4" fillId="8" borderId="1" xfId="0" applyNumberFormat="1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165" fontId="3" fillId="8" borderId="5" xfId="0" applyNumberFormat="1" applyFont="1" applyFill="1" applyBorder="1" applyAlignment="1">
      <alignment horizontal="left"/>
    </xf>
    <xf numFmtId="165" fontId="3" fillId="8" borderId="1" xfId="0" applyNumberFormat="1" applyFont="1" applyFill="1" applyBorder="1" applyAlignment="1">
      <alignment horizontal="left"/>
    </xf>
    <xf numFmtId="165" fontId="3" fillId="8" borderId="8" xfId="0" applyNumberFormat="1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left"/>
    </xf>
    <xf numFmtId="49" fontId="4" fillId="9" borderId="2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" fillId="0" borderId="2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30" fillId="0" borderId="0" xfId="0" applyFont="1" applyBorder="1" applyAlignment="1">
      <alignment horizont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164" fontId="4" fillId="0" borderId="23" xfId="0" applyNumberFormat="1" applyFont="1" applyFill="1" applyBorder="1" applyAlignment="1">
      <alignment horizontal="center" vertical="center" wrapText="1"/>
    </xf>
    <xf numFmtId="164" fontId="4" fillId="0" borderId="24" xfId="0" applyNumberFormat="1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wrapText="1"/>
    </xf>
    <xf numFmtId="0" fontId="11" fillId="2" borderId="26" xfId="0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21" fillId="2" borderId="0" xfId="0" applyFont="1" applyFill="1" applyAlignment="1">
      <alignment horizontal="center" wrapText="1"/>
    </xf>
    <xf numFmtId="0" fontId="4" fillId="2" borderId="29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49" fontId="4" fillId="2" borderId="29" xfId="0" applyNumberFormat="1" applyFont="1" applyFill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center" wrapText="1"/>
    </xf>
    <xf numFmtId="164" fontId="4" fillId="2" borderId="29" xfId="0" applyNumberFormat="1" applyFont="1" applyFill="1" applyBorder="1" applyAlignment="1">
      <alignment horizontal="center" wrapText="1"/>
    </xf>
    <xf numFmtId="164" fontId="4" fillId="2" borderId="3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/>
    </xf>
    <xf numFmtId="49" fontId="4" fillId="2" borderId="31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4" fillId="0" borderId="29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0" xfId="0" applyFont="1" applyAlignment="1">
      <alignment horizontal="righ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zoomScale="110" zoomScaleNormal="110" workbookViewId="0">
      <selection activeCell="A5" sqref="A5:E5"/>
    </sheetView>
  </sheetViews>
  <sheetFormatPr defaultRowHeight="15" x14ac:dyDescent="0.25"/>
  <cols>
    <col min="1" max="1" width="21.42578125" customWidth="1"/>
    <col min="2" max="2" width="49.85546875" customWidth="1"/>
    <col min="3" max="3" width="12.7109375" style="314" customWidth="1"/>
    <col min="4" max="4" width="12.5703125" style="314" customWidth="1"/>
    <col min="5" max="5" width="12.85546875" style="314" customWidth="1"/>
    <col min="6" max="6" width="11.85546875" customWidth="1"/>
  </cols>
  <sheetData>
    <row r="1" spans="1:5" x14ac:dyDescent="0.25">
      <c r="A1" s="591" t="s">
        <v>341</v>
      </c>
      <c r="B1" s="591"/>
      <c r="C1" s="591"/>
      <c r="D1" s="591"/>
      <c r="E1" s="591"/>
    </row>
    <row r="2" spans="1:5" x14ac:dyDescent="0.25">
      <c r="A2" s="591" t="s">
        <v>342</v>
      </c>
      <c r="B2" s="591"/>
      <c r="C2" s="591"/>
      <c r="D2" s="591"/>
      <c r="E2" s="591"/>
    </row>
    <row r="3" spans="1:5" x14ac:dyDescent="0.25">
      <c r="A3" s="591" t="s">
        <v>343</v>
      </c>
      <c r="B3" s="591"/>
      <c r="C3" s="591"/>
      <c r="D3" s="591"/>
      <c r="E3" s="591"/>
    </row>
    <row r="4" spans="1:5" x14ac:dyDescent="0.25">
      <c r="A4" s="591" t="s">
        <v>301</v>
      </c>
      <c r="B4" s="591"/>
      <c r="C4" s="591"/>
      <c r="D4" s="591"/>
      <c r="E4" s="591"/>
    </row>
    <row r="5" spans="1:5" x14ac:dyDescent="0.25">
      <c r="A5" s="591" t="s">
        <v>560</v>
      </c>
      <c r="B5" s="591"/>
      <c r="C5" s="591"/>
      <c r="D5" s="591"/>
      <c r="E5" s="591"/>
    </row>
    <row r="6" spans="1:5" x14ac:dyDescent="0.25">
      <c r="A6" s="116" t="s">
        <v>344</v>
      </c>
      <c r="B6" s="115"/>
    </row>
    <row r="7" spans="1:5" ht="28.5" customHeight="1" x14ac:dyDescent="0.25">
      <c r="A7" s="589" t="s">
        <v>524</v>
      </c>
      <c r="B7" s="589"/>
      <c r="C7" s="589"/>
      <c r="D7" s="589"/>
      <c r="E7" s="589"/>
    </row>
    <row r="8" spans="1:5" x14ac:dyDescent="0.25">
      <c r="A8" s="590"/>
      <c r="B8" s="590"/>
      <c r="C8" s="590"/>
      <c r="D8" s="590"/>
      <c r="E8" s="590"/>
    </row>
    <row r="10" spans="1:5" x14ac:dyDescent="0.25">
      <c r="A10" s="587"/>
      <c r="B10" s="588" t="s">
        <v>345</v>
      </c>
      <c r="C10" s="592" t="s">
        <v>513</v>
      </c>
      <c r="D10" s="592" t="s">
        <v>514</v>
      </c>
      <c r="E10" s="592" t="s">
        <v>525</v>
      </c>
    </row>
    <row r="11" spans="1:5" x14ac:dyDescent="0.25">
      <c r="A11" s="587"/>
      <c r="B11" s="588"/>
      <c r="C11" s="593"/>
      <c r="D11" s="593"/>
      <c r="E11" s="593"/>
    </row>
    <row r="12" spans="1:5" x14ac:dyDescent="0.25">
      <c r="A12" s="587"/>
      <c r="B12" s="588"/>
      <c r="C12" s="594"/>
      <c r="D12" s="594"/>
      <c r="E12" s="594"/>
    </row>
    <row r="13" spans="1:5" s="115" customFormat="1" x14ac:dyDescent="0.25">
      <c r="A13" s="253" t="s">
        <v>406</v>
      </c>
      <c r="B13" s="254" t="s">
        <v>402</v>
      </c>
      <c r="C13" s="315">
        <f>C14+C20+C26+C31+C38+C40+C47+C52+C49+C45</f>
        <v>8465.8209999999981</v>
      </c>
      <c r="D13" s="315">
        <f>D14+D20+D26+D31+D38+D40+D47+D52+D49</f>
        <v>8458.8529099999996</v>
      </c>
      <c r="E13" s="315">
        <f>E14+E20+E26+E31+E38+E40+E47+E52+E49</f>
        <v>7530.3776799999996</v>
      </c>
    </row>
    <row r="14" spans="1:5" s="115" customFormat="1" x14ac:dyDescent="0.25">
      <c r="A14" s="253" t="s">
        <v>407</v>
      </c>
      <c r="B14" s="255" t="s">
        <v>403</v>
      </c>
      <c r="C14" s="315">
        <f t="shared" ref="C14:E16" si="0">C15</f>
        <v>3048</v>
      </c>
      <c r="D14" s="315">
        <f t="shared" si="0"/>
        <v>3048</v>
      </c>
      <c r="E14" s="315">
        <f t="shared" si="0"/>
        <v>3048</v>
      </c>
    </row>
    <row r="15" spans="1:5" x14ac:dyDescent="0.25">
      <c r="A15" s="256" t="s">
        <v>346</v>
      </c>
      <c r="B15" s="255" t="s">
        <v>347</v>
      </c>
      <c r="C15" s="316">
        <f t="shared" si="0"/>
        <v>3048</v>
      </c>
      <c r="D15" s="316">
        <f t="shared" si="0"/>
        <v>3048</v>
      </c>
      <c r="E15" s="316">
        <f t="shared" si="0"/>
        <v>3048</v>
      </c>
    </row>
    <row r="16" spans="1:5" s="115" customFormat="1" ht="56.25" x14ac:dyDescent="0.25">
      <c r="A16" s="257" t="s">
        <v>404</v>
      </c>
      <c r="B16" s="258" t="s">
        <v>405</v>
      </c>
      <c r="C16" s="317">
        <f t="shared" si="0"/>
        <v>3048</v>
      </c>
      <c r="D16" s="317">
        <f t="shared" si="0"/>
        <v>3048</v>
      </c>
      <c r="E16" s="317">
        <f t="shared" si="0"/>
        <v>3048</v>
      </c>
    </row>
    <row r="17" spans="1:5" ht="78.75" x14ac:dyDescent="0.25">
      <c r="A17" s="343" t="s">
        <v>398</v>
      </c>
      <c r="B17" s="344" t="s">
        <v>408</v>
      </c>
      <c r="C17" s="334">
        <v>3048</v>
      </c>
      <c r="D17" s="335">
        <v>3048</v>
      </c>
      <c r="E17" s="335">
        <v>3048</v>
      </c>
    </row>
    <row r="18" spans="1:5" ht="78.75" x14ac:dyDescent="0.25">
      <c r="A18" s="259" t="s">
        <v>348</v>
      </c>
      <c r="B18" s="260" t="s">
        <v>409</v>
      </c>
      <c r="C18" s="317"/>
      <c r="D18" s="318"/>
      <c r="E18" s="318"/>
    </row>
    <row r="19" spans="1:5" ht="33.75" x14ac:dyDescent="0.25">
      <c r="A19" s="259" t="s">
        <v>349</v>
      </c>
      <c r="B19" s="261" t="s">
        <v>410</v>
      </c>
      <c r="C19" s="317"/>
      <c r="D19" s="318"/>
      <c r="E19" s="318"/>
    </row>
    <row r="20" spans="1:5" s="115" customFormat="1" ht="21" x14ac:dyDescent="0.25">
      <c r="A20" s="256" t="s">
        <v>412</v>
      </c>
      <c r="B20" s="262" t="s">
        <v>411</v>
      </c>
      <c r="C20" s="316">
        <f>C21</f>
        <v>1294.9838400000001</v>
      </c>
      <c r="D20" s="316">
        <f>D21</f>
        <v>1337.7789100000002</v>
      </c>
      <c r="E20" s="316">
        <f>E21</f>
        <v>1391.23768</v>
      </c>
    </row>
    <row r="21" spans="1:5" ht="21" x14ac:dyDescent="0.25">
      <c r="A21" s="263" t="s">
        <v>350</v>
      </c>
      <c r="B21" s="262" t="s">
        <v>351</v>
      </c>
      <c r="C21" s="316">
        <f>SUM(C22:C25)</f>
        <v>1294.9838400000001</v>
      </c>
      <c r="D21" s="316">
        <f>SUM(D22:D25)</f>
        <v>1337.7789100000002</v>
      </c>
      <c r="E21" s="316">
        <f>SUM(E22:E25)</f>
        <v>1391.23768</v>
      </c>
    </row>
    <row r="22" spans="1:5" ht="56.25" x14ac:dyDescent="0.25">
      <c r="A22" s="341" t="s">
        <v>497</v>
      </c>
      <c r="B22" s="342" t="s">
        <v>352</v>
      </c>
      <c r="C22" s="334">
        <v>594.61014999999998</v>
      </c>
      <c r="D22" s="334">
        <v>615.00189</v>
      </c>
      <c r="E22" s="334">
        <v>644.11869999999999</v>
      </c>
    </row>
    <row r="23" spans="1:5" ht="67.5" x14ac:dyDescent="0.25">
      <c r="A23" s="339" t="s">
        <v>498</v>
      </c>
      <c r="B23" s="342" t="s">
        <v>353</v>
      </c>
      <c r="C23" s="334">
        <v>3.3885700000000001</v>
      </c>
      <c r="D23" s="334">
        <v>3.4701599999999999</v>
      </c>
      <c r="E23" s="334">
        <v>3.5974300000000001</v>
      </c>
    </row>
    <row r="24" spans="1:5" ht="56.25" x14ac:dyDescent="0.25">
      <c r="A24" s="339" t="s">
        <v>499</v>
      </c>
      <c r="B24" s="342" t="s">
        <v>354</v>
      </c>
      <c r="C24" s="334">
        <v>782.17489999999998</v>
      </c>
      <c r="D24" s="334">
        <v>806.91461000000004</v>
      </c>
      <c r="E24" s="334">
        <v>842.40944999999999</v>
      </c>
    </row>
    <row r="25" spans="1:5" ht="56.25" x14ac:dyDescent="0.25">
      <c r="A25" s="339" t="s">
        <v>500</v>
      </c>
      <c r="B25" s="342" t="s">
        <v>355</v>
      </c>
      <c r="C25" s="334">
        <v>-85.189779999999999</v>
      </c>
      <c r="D25" s="334">
        <v>-87.607749999999996</v>
      </c>
      <c r="E25" s="334">
        <v>-98.887900000000002</v>
      </c>
    </row>
    <row r="26" spans="1:5" x14ac:dyDescent="0.25">
      <c r="A26" s="263" t="s">
        <v>356</v>
      </c>
      <c r="B26" s="266" t="s">
        <v>415</v>
      </c>
      <c r="C26" s="316">
        <f t="shared" ref="C26:E27" si="1">C27</f>
        <v>165</v>
      </c>
      <c r="D26" s="316">
        <f t="shared" si="1"/>
        <v>171</v>
      </c>
      <c r="E26" s="316">
        <f t="shared" si="1"/>
        <v>178</v>
      </c>
    </row>
    <row r="27" spans="1:5" s="115" customFormat="1" x14ac:dyDescent="0.25">
      <c r="A27" s="263" t="s">
        <v>413</v>
      </c>
      <c r="B27" s="266" t="s">
        <v>357</v>
      </c>
      <c r="C27" s="316">
        <f t="shared" si="1"/>
        <v>165</v>
      </c>
      <c r="D27" s="316">
        <f t="shared" si="1"/>
        <v>171</v>
      </c>
      <c r="E27" s="316">
        <f t="shared" si="1"/>
        <v>178</v>
      </c>
    </row>
    <row r="28" spans="1:5" s="115" customFormat="1" x14ac:dyDescent="0.25">
      <c r="A28" s="263" t="s">
        <v>414</v>
      </c>
      <c r="B28" s="267" t="s">
        <v>357</v>
      </c>
      <c r="C28" s="316">
        <f>C29+C30</f>
        <v>165</v>
      </c>
      <c r="D28" s="316">
        <f>D29</f>
        <v>171</v>
      </c>
      <c r="E28" s="316">
        <f>E29</f>
        <v>178</v>
      </c>
    </row>
    <row r="29" spans="1:5" x14ac:dyDescent="0.25">
      <c r="A29" s="339" t="s">
        <v>399</v>
      </c>
      <c r="B29" s="340" t="s">
        <v>357</v>
      </c>
      <c r="C29" s="334">
        <v>165</v>
      </c>
      <c r="D29" s="335">
        <v>171</v>
      </c>
      <c r="E29" s="335">
        <v>178</v>
      </c>
    </row>
    <row r="30" spans="1:5" s="115" customFormat="1" ht="22.5" x14ac:dyDescent="0.25">
      <c r="A30" s="339" t="s">
        <v>456</v>
      </c>
      <c r="B30" s="340" t="s">
        <v>457</v>
      </c>
      <c r="C30" s="334">
        <v>0</v>
      </c>
      <c r="D30" s="335"/>
      <c r="E30" s="335"/>
    </row>
    <row r="31" spans="1:5" x14ac:dyDescent="0.25">
      <c r="A31" s="263" t="s">
        <v>358</v>
      </c>
      <c r="B31" s="266" t="s">
        <v>416</v>
      </c>
      <c r="C31" s="316">
        <f>C32+C34</f>
        <v>1178</v>
      </c>
      <c r="D31" s="316">
        <f>D32+D34</f>
        <v>1178</v>
      </c>
      <c r="E31" s="316">
        <f>E32+E34</f>
        <v>1178</v>
      </c>
    </row>
    <row r="32" spans="1:5" s="115" customFormat="1" x14ac:dyDescent="0.25">
      <c r="A32" s="263" t="s">
        <v>421</v>
      </c>
      <c r="B32" s="266" t="s">
        <v>422</v>
      </c>
      <c r="C32" s="316">
        <f>C33</f>
        <v>107</v>
      </c>
      <c r="D32" s="316">
        <f>D33</f>
        <v>107</v>
      </c>
      <c r="E32" s="316">
        <f>E33</f>
        <v>107</v>
      </c>
    </row>
    <row r="33" spans="1:5" ht="33.75" x14ac:dyDescent="0.25">
      <c r="A33" s="339" t="s">
        <v>359</v>
      </c>
      <c r="B33" s="340" t="s">
        <v>360</v>
      </c>
      <c r="C33" s="334">
        <v>107</v>
      </c>
      <c r="D33" s="334">
        <v>107</v>
      </c>
      <c r="E33" s="334">
        <v>107</v>
      </c>
    </row>
    <row r="34" spans="1:5" x14ac:dyDescent="0.25">
      <c r="A34" s="263" t="s">
        <v>361</v>
      </c>
      <c r="B34" s="266" t="s">
        <v>362</v>
      </c>
      <c r="C34" s="316">
        <f>SUM(C35:C37)</f>
        <v>1071</v>
      </c>
      <c r="D34" s="316">
        <f>SUM(D35:D37)</f>
        <v>1071</v>
      </c>
      <c r="E34" s="316">
        <f>SUM(E35:E37)</f>
        <v>1071</v>
      </c>
    </row>
    <row r="35" spans="1:5" ht="22.5" x14ac:dyDescent="0.25">
      <c r="A35" s="339" t="s">
        <v>400</v>
      </c>
      <c r="B35" s="340" t="s">
        <v>363</v>
      </c>
      <c r="C35" s="334">
        <v>429</v>
      </c>
      <c r="D35" s="334">
        <v>429</v>
      </c>
      <c r="E35" s="334">
        <v>429</v>
      </c>
    </row>
    <row r="36" spans="1:5" s="115" customFormat="1" ht="33.75" x14ac:dyDescent="0.25">
      <c r="A36" s="339" t="s">
        <v>475</v>
      </c>
      <c r="B36" s="340" t="s">
        <v>476</v>
      </c>
      <c r="C36" s="334"/>
      <c r="D36" s="334"/>
      <c r="E36" s="334"/>
    </row>
    <row r="37" spans="1:5" ht="22.5" x14ac:dyDescent="0.25">
      <c r="A37" s="339" t="s">
        <v>401</v>
      </c>
      <c r="B37" s="340" t="s">
        <v>364</v>
      </c>
      <c r="C37" s="334">
        <v>642</v>
      </c>
      <c r="D37" s="334">
        <v>642</v>
      </c>
      <c r="E37" s="334">
        <v>642</v>
      </c>
    </row>
    <row r="38" spans="1:5" x14ac:dyDescent="0.25">
      <c r="A38" s="263" t="s">
        <v>365</v>
      </c>
      <c r="B38" s="266" t="s">
        <v>417</v>
      </c>
      <c r="C38" s="316">
        <f>C39</f>
        <v>16</v>
      </c>
      <c r="D38" s="316">
        <f>D39</f>
        <v>16</v>
      </c>
      <c r="E38" s="316">
        <f>E39</f>
        <v>16</v>
      </c>
    </row>
    <row r="39" spans="1:5" ht="45" x14ac:dyDescent="0.25">
      <c r="A39" s="339" t="s">
        <v>366</v>
      </c>
      <c r="B39" s="340" t="s">
        <v>367</v>
      </c>
      <c r="C39" s="334">
        <v>16</v>
      </c>
      <c r="D39" s="335">
        <v>16</v>
      </c>
      <c r="E39" s="335">
        <v>16</v>
      </c>
    </row>
    <row r="40" spans="1:5" ht="33" x14ac:dyDescent="0.25">
      <c r="A40" s="263" t="s">
        <v>368</v>
      </c>
      <c r="B40" s="268" t="s">
        <v>418</v>
      </c>
      <c r="C40" s="316">
        <f>SUM(C41)</f>
        <v>2694.33</v>
      </c>
      <c r="D40" s="316">
        <f>SUM(D41)</f>
        <v>2708.0740000000001</v>
      </c>
      <c r="E40" s="316">
        <f>SUM(E41)</f>
        <v>1719.1399999999999</v>
      </c>
    </row>
    <row r="41" spans="1:5" ht="21" x14ac:dyDescent="0.25">
      <c r="A41" s="263" t="s">
        <v>369</v>
      </c>
      <c r="B41" s="266" t="s">
        <v>370</v>
      </c>
      <c r="C41" s="316">
        <f>SUM(C42:C44)</f>
        <v>2694.33</v>
      </c>
      <c r="D41" s="316">
        <f>SUM(D42:D44)</f>
        <v>2708.0740000000001</v>
      </c>
      <c r="E41" s="316">
        <f>SUM(E42:E44)</f>
        <v>1719.1399999999999</v>
      </c>
    </row>
    <row r="42" spans="1:5" ht="56.25" x14ac:dyDescent="0.25">
      <c r="A42" s="337" t="s">
        <v>371</v>
      </c>
      <c r="B42" s="338" t="s">
        <v>372</v>
      </c>
      <c r="C42" s="334">
        <v>2321</v>
      </c>
      <c r="D42" s="335">
        <v>2324</v>
      </c>
      <c r="E42" s="335">
        <v>1324</v>
      </c>
    </row>
    <row r="43" spans="1:5" ht="45" x14ac:dyDescent="0.25">
      <c r="A43" s="339" t="s">
        <v>373</v>
      </c>
      <c r="B43" s="340" t="s">
        <v>374</v>
      </c>
      <c r="C43" s="334">
        <v>15.175000000000001</v>
      </c>
      <c r="D43" s="335">
        <v>15.175000000000001</v>
      </c>
      <c r="E43" s="335">
        <v>15.175000000000001</v>
      </c>
    </row>
    <row r="44" spans="1:5" ht="67.5" x14ac:dyDescent="0.25">
      <c r="A44" s="341" t="s">
        <v>375</v>
      </c>
      <c r="B44" s="338" t="s">
        <v>376</v>
      </c>
      <c r="C44" s="334">
        <v>358.15499999999997</v>
      </c>
      <c r="D44" s="335">
        <v>368.899</v>
      </c>
      <c r="E44" s="335">
        <v>379.96499999999997</v>
      </c>
    </row>
    <row r="45" spans="1:5" s="115" customFormat="1" ht="21" x14ac:dyDescent="0.25">
      <c r="A45" s="270" t="s">
        <v>516</v>
      </c>
      <c r="B45" s="271" t="s">
        <v>523</v>
      </c>
      <c r="C45" s="321">
        <f>C46</f>
        <v>69.507159999999999</v>
      </c>
      <c r="D45" s="321">
        <f t="shared" ref="D45:E45" si="2">D46</f>
        <v>0</v>
      </c>
      <c r="E45" s="321">
        <f t="shared" si="2"/>
        <v>0</v>
      </c>
    </row>
    <row r="46" spans="1:5" s="115" customFormat="1" x14ac:dyDescent="0.25">
      <c r="A46" s="264" t="s">
        <v>517</v>
      </c>
      <c r="B46" s="269" t="s">
        <v>518</v>
      </c>
      <c r="C46" s="319">
        <v>69.507159999999999</v>
      </c>
      <c r="D46" s="320">
        <v>0</v>
      </c>
      <c r="E46" s="320">
        <v>0</v>
      </c>
    </row>
    <row r="47" spans="1:5" x14ac:dyDescent="0.25">
      <c r="A47" s="263" t="s">
        <v>377</v>
      </c>
      <c r="B47" s="272" t="s">
        <v>378</v>
      </c>
      <c r="C47" s="316">
        <f>C48</f>
        <v>0</v>
      </c>
      <c r="D47" s="316">
        <f>D48</f>
        <v>0</v>
      </c>
      <c r="E47" s="316">
        <f>E48</f>
        <v>0</v>
      </c>
    </row>
    <row r="48" spans="1:5" ht="34.5" x14ac:dyDescent="0.25">
      <c r="A48" s="265" t="s">
        <v>379</v>
      </c>
      <c r="B48" s="273" t="s">
        <v>380</v>
      </c>
      <c r="C48" s="319">
        <v>0</v>
      </c>
      <c r="D48" s="319">
        <v>0</v>
      </c>
      <c r="E48" s="319">
        <v>0</v>
      </c>
    </row>
    <row r="49" spans="1:7" s="115" customFormat="1" x14ac:dyDescent="0.25">
      <c r="A49" s="274" t="s">
        <v>459</v>
      </c>
      <c r="B49" s="268" t="s">
        <v>458</v>
      </c>
      <c r="C49" s="321">
        <f>C50</f>
        <v>0</v>
      </c>
      <c r="D49" s="321">
        <f>D50</f>
        <v>0</v>
      </c>
      <c r="E49" s="321">
        <f>E50</f>
        <v>0</v>
      </c>
    </row>
    <row r="50" spans="1:7" s="115" customFormat="1" ht="23.25" x14ac:dyDescent="0.25">
      <c r="A50" s="275" t="s">
        <v>462</v>
      </c>
      <c r="B50" s="276" t="s">
        <v>460</v>
      </c>
      <c r="C50" s="319">
        <f>C51</f>
        <v>0</v>
      </c>
      <c r="D50" s="319"/>
      <c r="E50" s="319"/>
    </row>
    <row r="51" spans="1:7" s="115" customFormat="1" ht="34.5" x14ac:dyDescent="0.25">
      <c r="A51" s="277" t="s">
        <v>463</v>
      </c>
      <c r="B51" s="278" t="s">
        <v>461</v>
      </c>
      <c r="C51" s="319"/>
      <c r="D51" s="319"/>
      <c r="E51" s="319"/>
    </row>
    <row r="52" spans="1:7" x14ac:dyDescent="0.25">
      <c r="A52" s="263" t="s">
        <v>381</v>
      </c>
      <c r="B52" s="268" t="s">
        <v>382</v>
      </c>
      <c r="C52" s="316">
        <f>C53</f>
        <v>0</v>
      </c>
      <c r="D52" s="316">
        <f>D53</f>
        <v>0</v>
      </c>
      <c r="E52" s="316">
        <f>E53</f>
        <v>0</v>
      </c>
    </row>
    <row r="53" spans="1:7" x14ac:dyDescent="0.25">
      <c r="A53" s="265" t="s">
        <v>383</v>
      </c>
      <c r="B53" s="269" t="s">
        <v>384</v>
      </c>
      <c r="C53" s="319">
        <v>0</v>
      </c>
      <c r="D53" s="320">
        <v>0</v>
      </c>
      <c r="E53" s="320">
        <v>0</v>
      </c>
    </row>
    <row r="54" spans="1:7" x14ac:dyDescent="0.25">
      <c r="A54" s="263"/>
      <c r="B54" s="266" t="s">
        <v>385</v>
      </c>
      <c r="C54" s="316">
        <f>C52+C47+C40+C38+C31+C26+C20+C14+C49+C45</f>
        <v>8465.8209999999981</v>
      </c>
      <c r="D54" s="316">
        <f>D52+D47+D40+D38+D31+D26+D20+D14+D49</f>
        <v>8458.8529100000014</v>
      </c>
      <c r="E54" s="316">
        <f>E52+E47+E40+E38+E31+E26+E20+E14+E49</f>
        <v>7530.3776799999996</v>
      </c>
    </row>
    <row r="55" spans="1:7" x14ac:dyDescent="0.25">
      <c r="A55" s="263" t="s">
        <v>386</v>
      </c>
      <c r="B55" s="266" t="s">
        <v>419</v>
      </c>
      <c r="C55" s="316">
        <f>C56</f>
        <v>32633.69</v>
      </c>
      <c r="D55" s="316">
        <f>D56</f>
        <v>3318.5680000000002</v>
      </c>
      <c r="E55" s="316">
        <f>E56</f>
        <v>2917.79</v>
      </c>
    </row>
    <row r="56" spans="1:7" ht="21" x14ac:dyDescent="0.25">
      <c r="A56" s="263" t="s">
        <v>387</v>
      </c>
      <c r="B56" s="266" t="s">
        <v>388</v>
      </c>
      <c r="C56" s="316">
        <f>C57+C66+C69+C61</f>
        <v>32633.69</v>
      </c>
      <c r="D56" s="316">
        <f>D57+D66+D69+D61</f>
        <v>3318.5680000000002</v>
      </c>
      <c r="E56" s="316">
        <f>E57+E66+E69+E61</f>
        <v>2917.79</v>
      </c>
    </row>
    <row r="57" spans="1:7" x14ac:dyDescent="0.25">
      <c r="A57" s="263" t="s">
        <v>436</v>
      </c>
      <c r="B57" s="143" t="s">
        <v>389</v>
      </c>
      <c r="C57" s="316">
        <f>C58+C60</f>
        <v>5224</v>
      </c>
      <c r="D57" s="316">
        <f>D58+D60</f>
        <v>3061</v>
      </c>
      <c r="E57" s="316">
        <f>E58+E60</f>
        <v>2650</v>
      </c>
    </row>
    <row r="58" spans="1:7" x14ac:dyDescent="0.25">
      <c r="A58" s="120" t="s">
        <v>437</v>
      </c>
      <c r="B58" s="143" t="s">
        <v>390</v>
      </c>
      <c r="C58" s="317">
        <f>C59</f>
        <v>5211</v>
      </c>
      <c r="D58" s="317">
        <f>D59</f>
        <v>3056</v>
      </c>
      <c r="E58" s="317">
        <f>E59</f>
        <v>2650</v>
      </c>
    </row>
    <row r="59" spans="1:7" ht="33.75" x14ac:dyDescent="0.25">
      <c r="A59" s="331" t="s">
        <v>438</v>
      </c>
      <c r="B59" s="332" t="s">
        <v>486</v>
      </c>
      <c r="C59" s="334">
        <v>5211</v>
      </c>
      <c r="D59" s="334">
        <v>3056</v>
      </c>
      <c r="E59" s="334">
        <v>2650</v>
      </c>
      <c r="F59" s="323">
        <v>5020</v>
      </c>
      <c r="G59" s="325"/>
    </row>
    <row r="60" spans="1:7" s="115" customFormat="1" ht="33.75" x14ac:dyDescent="0.25">
      <c r="A60" s="336" t="s">
        <v>487</v>
      </c>
      <c r="B60" s="332" t="s">
        <v>488</v>
      </c>
      <c r="C60" s="334">
        <v>13</v>
      </c>
      <c r="D60" s="334">
        <v>5</v>
      </c>
      <c r="E60" s="334">
        <v>0</v>
      </c>
      <c r="F60" s="324">
        <v>16</v>
      </c>
      <c r="G60" s="325"/>
    </row>
    <row r="61" spans="1:7" s="115" customFormat="1" ht="21" x14ac:dyDescent="0.25">
      <c r="A61" s="119" t="s">
        <v>469</v>
      </c>
      <c r="B61" s="144" t="s">
        <v>470</v>
      </c>
      <c r="C61" s="316">
        <f>C62+C64</f>
        <v>27154.799999999999</v>
      </c>
      <c r="D61" s="316">
        <f t="shared" ref="D61:E61" si="3">D62+D64</f>
        <v>0</v>
      </c>
      <c r="E61" s="316">
        <f t="shared" si="3"/>
        <v>0</v>
      </c>
    </row>
    <row r="62" spans="1:7" s="115" customFormat="1" ht="23.25" x14ac:dyDescent="0.25">
      <c r="A62" s="119" t="s">
        <v>502</v>
      </c>
      <c r="B62" s="279" t="s">
        <v>503</v>
      </c>
      <c r="C62" s="316">
        <f t="shared" ref="C62:E62" si="4">C63</f>
        <v>0</v>
      </c>
      <c r="D62" s="316">
        <f t="shared" si="4"/>
        <v>0</v>
      </c>
      <c r="E62" s="316">
        <f t="shared" si="4"/>
        <v>0</v>
      </c>
    </row>
    <row r="63" spans="1:7" s="115" customFormat="1" ht="22.5" x14ac:dyDescent="0.25">
      <c r="A63" s="331" t="s">
        <v>504</v>
      </c>
      <c r="B63" s="332" t="s">
        <v>505</v>
      </c>
      <c r="C63" s="333">
        <v>0</v>
      </c>
      <c r="D63" s="333">
        <v>0</v>
      </c>
      <c r="E63" s="333">
        <v>0</v>
      </c>
      <c r="F63" s="326">
        <v>47529.5</v>
      </c>
    </row>
    <row r="64" spans="1:7" s="115" customFormat="1" ht="23.25" x14ac:dyDescent="0.25">
      <c r="A64" s="329" t="s">
        <v>528</v>
      </c>
      <c r="B64" s="330" t="s">
        <v>529</v>
      </c>
      <c r="C64" s="321">
        <f>C65</f>
        <v>27154.799999999999</v>
      </c>
      <c r="D64" s="321">
        <f t="shared" ref="D64:E64" si="5">D65</f>
        <v>0</v>
      </c>
      <c r="E64" s="321">
        <f t="shared" si="5"/>
        <v>0</v>
      </c>
      <c r="F64" s="326"/>
    </row>
    <row r="65" spans="1:6" s="115" customFormat="1" ht="33.75" x14ac:dyDescent="0.25">
      <c r="A65" s="331" t="s">
        <v>530</v>
      </c>
      <c r="B65" s="332" t="s">
        <v>531</v>
      </c>
      <c r="C65" s="333">
        <v>27154.799999999999</v>
      </c>
      <c r="D65" s="333">
        <v>0</v>
      </c>
      <c r="E65" s="333">
        <v>0</v>
      </c>
      <c r="F65" s="326"/>
    </row>
    <row r="66" spans="1:6" ht="21" x14ac:dyDescent="0.25">
      <c r="A66" s="119" t="s">
        <v>439</v>
      </c>
      <c r="B66" s="144" t="s">
        <v>391</v>
      </c>
      <c r="C66" s="316">
        <f t="shared" ref="C66:E67" si="6">C67</f>
        <v>254.89</v>
      </c>
      <c r="D66" s="316">
        <f t="shared" si="6"/>
        <v>257.56799999999998</v>
      </c>
      <c r="E66" s="316">
        <f t="shared" si="6"/>
        <v>267.79000000000002</v>
      </c>
    </row>
    <row r="67" spans="1:6" ht="24" x14ac:dyDescent="0.25">
      <c r="A67" s="120" t="s">
        <v>440</v>
      </c>
      <c r="B67" s="143" t="s">
        <v>392</v>
      </c>
      <c r="C67" s="316">
        <f t="shared" si="6"/>
        <v>254.89</v>
      </c>
      <c r="D67" s="316">
        <f t="shared" si="6"/>
        <v>257.56799999999998</v>
      </c>
      <c r="E67" s="316">
        <f t="shared" si="6"/>
        <v>267.79000000000002</v>
      </c>
    </row>
    <row r="68" spans="1:6" ht="33.75" x14ac:dyDescent="0.25">
      <c r="A68" s="331" t="s">
        <v>441</v>
      </c>
      <c r="B68" s="332" t="s">
        <v>393</v>
      </c>
      <c r="C68" s="334">
        <v>254.89</v>
      </c>
      <c r="D68" s="334">
        <v>257.56799999999998</v>
      </c>
      <c r="E68" s="334">
        <v>267.79000000000002</v>
      </c>
    </row>
    <row r="69" spans="1:6" x14ac:dyDescent="0.25">
      <c r="A69" s="121" t="s">
        <v>442</v>
      </c>
      <c r="B69" s="144" t="s">
        <v>82</v>
      </c>
      <c r="C69" s="316">
        <f>C70+C72</f>
        <v>0</v>
      </c>
      <c r="D69" s="316">
        <f>D70+D72</f>
        <v>0</v>
      </c>
      <c r="E69" s="316">
        <f>E70+E72</f>
        <v>0</v>
      </c>
    </row>
    <row r="70" spans="1:6" ht="45" x14ac:dyDescent="0.25">
      <c r="A70" s="120" t="s">
        <v>443</v>
      </c>
      <c r="B70" s="143" t="s">
        <v>420</v>
      </c>
      <c r="C70" s="322">
        <f>C71</f>
        <v>0</v>
      </c>
      <c r="D70" s="322">
        <f>D71</f>
        <v>0</v>
      </c>
      <c r="E70" s="322">
        <f>E71</f>
        <v>0</v>
      </c>
    </row>
    <row r="71" spans="1:6" ht="56.25" x14ac:dyDescent="0.25">
      <c r="A71" s="331" t="s">
        <v>444</v>
      </c>
      <c r="B71" s="332" t="s">
        <v>394</v>
      </c>
      <c r="C71" s="334">
        <v>0</v>
      </c>
      <c r="D71" s="334">
        <v>0</v>
      </c>
      <c r="E71" s="334">
        <v>0</v>
      </c>
    </row>
    <row r="72" spans="1:6" ht="22.5" x14ac:dyDescent="0.25">
      <c r="A72" s="331" t="s">
        <v>445</v>
      </c>
      <c r="B72" s="332" t="s">
        <v>395</v>
      </c>
      <c r="C72" s="334">
        <v>0</v>
      </c>
      <c r="D72" s="335">
        <v>0</v>
      </c>
      <c r="E72" s="335">
        <v>0</v>
      </c>
    </row>
    <row r="73" spans="1:6" x14ac:dyDescent="0.25">
      <c r="A73" s="280"/>
      <c r="B73" s="266" t="s">
        <v>396</v>
      </c>
      <c r="C73" s="316">
        <f>C55+C54</f>
        <v>41099.510999999999</v>
      </c>
      <c r="D73" s="316">
        <f>D55+D54</f>
        <v>11777.420910000001</v>
      </c>
      <c r="E73" s="316">
        <f>E55+E54</f>
        <v>10448.167679999999</v>
      </c>
    </row>
    <row r="74" spans="1:6" x14ac:dyDescent="0.25">
      <c r="A74" s="280"/>
      <c r="B74" s="281" t="s">
        <v>397</v>
      </c>
      <c r="C74" s="316">
        <v>785.92496000000006</v>
      </c>
      <c r="D74" s="318"/>
      <c r="E74" s="318"/>
    </row>
  </sheetData>
  <mergeCells count="12">
    <mergeCell ref="A10:A12"/>
    <mergeCell ref="B10:B12"/>
    <mergeCell ref="A7:E7"/>
    <mergeCell ref="A8:E8"/>
    <mergeCell ref="A1:E1"/>
    <mergeCell ref="A2:E2"/>
    <mergeCell ref="A3:E3"/>
    <mergeCell ref="A4:E4"/>
    <mergeCell ref="A5:E5"/>
    <mergeCell ref="C10:C12"/>
    <mergeCell ref="D10:D12"/>
    <mergeCell ref="E10:E12"/>
  </mergeCells>
  <pageMargins left="0.25" right="0.25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D12" sqref="D12"/>
    </sheetView>
  </sheetViews>
  <sheetFormatPr defaultRowHeight="15" x14ac:dyDescent="0.25"/>
  <cols>
    <col min="1" max="1" width="10.85546875" customWidth="1"/>
    <col min="2" max="2" width="44" customWidth="1"/>
    <col min="3" max="3" width="16.140625" customWidth="1"/>
    <col min="4" max="4" width="15.85546875" customWidth="1"/>
    <col min="5" max="5" width="16.28515625" customWidth="1"/>
  </cols>
  <sheetData>
    <row r="1" spans="1:8" x14ac:dyDescent="0.25">
      <c r="A1" s="595" t="s">
        <v>297</v>
      </c>
      <c r="B1" s="595"/>
      <c r="C1" s="595"/>
      <c r="D1" s="595"/>
      <c r="E1" s="595"/>
      <c r="F1" s="12"/>
      <c r="G1" s="12"/>
      <c r="H1" s="12"/>
    </row>
    <row r="2" spans="1:8" x14ac:dyDescent="0.25">
      <c r="A2" s="595" t="s">
        <v>260</v>
      </c>
      <c r="B2" s="595"/>
      <c r="C2" s="595"/>
      <c r="D2" s="595"/>
      <c r="E2" s="595"/>
      <c r="F2" s="12"/>
      <c r="G2" s="12"/>
      <c r="H2" s="12"/>
    </row>
    <row r="3" spans="1:8" x14ac:dyDescent="0.25">
      <c r="A3" s="595" t="s">
        <v>296</v>
      </c>
      <c r="B3" s="595"/>
      <c r="C3" s="595"/>
      <c r="D3" s="595"/>
      <c r="E3" s="595"/>
      <c r="F3" s="12"/>
      <c r="G3" s="12"/>
      <c r="H3" s="12"/>
    </row>
    <row r="4" spans="1:8" x14ac:dyDescent="0.25">
      <c r="A4" s="595" t="s">
        <v>561</v>
      </c>
      <c r="B4" s="595"/>
      <c r="C4" s="595"/>
      <c r="D4" s="595"/>
      <c r="E4" s="595"/>
      <c r="F4" s="12"/>
      <c r="G4" s="12"/>
      <c r="H4" s="12"/>
    </row>
    <row r="6" spans="1:8" ht="35.25" customHeight="1" x14ac:dyDescent="0.25">
      <c r="A6" s="596" t="s">
        <v>535</v>
      </c>
      <c r="B6" s="596"/>
      <c r="C6" s="596"/>
      <c r="D6" s="596"/>
      <c r="E6" s="596"/>
    </row>
    <row r="7" spans="1:8" x14ac:dyDescent="0.25">
      <c r="A7" s="61"/>
      <c r="B7" s="61"/>
      <c r="C7" s="62"/>
      <c r="D7" s="63"/>
      <c r="E7" s="64"/>
    </row>
    <row r="8" spans="1:8" x14ac:dyDescent="0.25">
      <c r="A8" s="65"/>
      <c r="B8" s="65" t="s">
        <v>263</v>
      </c>
      <c r="C8" s="66">
        <v>2021</v>
      </c>
      <c r="D8" s="66">
        <v>2022</v>
      </c>
      <c r="E8" s="66">
        <v>2023</v>
      </c>
    </row>
    <row r="9" spans="1:8" ht="36" x14ac:dyDescent="0.25">
      <c r="A9" s="66" t="s">
        <v>264</v>
      </c>
      <c r="B9" s="83" t="s">
        <v>265</v>
      </c>
      <c r="C9" s="65" t="s">
        <v>298</v>
      </c>
      <c r="D9" s="65" t="s">
        <v>298</v>
      </c>
      <c r="E9" s="65" t="s">
        <v>298</v>
      </c>
    </row>
    <row r="10" spans="1:8" x14ac:dyDescent="0.25">
      <c r="A10" s="67" t="s">
        <v>266</v>
      </c>
      <c r="B10" s="68" t="s">
        <v>1</v>
      </c>
      <c r="C10" s="69">
        <f>SUM(C11:C16)</f>
        <v>5551.5157200000003</v>
      </c>
      <c r="D10" s="69">
        <f>SUM(D11:D16)</f>
        <v>4136.3137200000001</v>
      </c>
      <c r="E10" s="69">
        <f>SUM(E11:E16)</f>
        <v>2821.8980000000001</v>
      </c>
    </row>
    <row r="11" spans="1:8" ht="24" x14ac:dyDescent="0.25">
      <c r="A11" s="81" t="s">
        <v>267</v>
      </c>
      <c r="B11" s="82" t="s">
        <v>268</v>
      </c>
      <c r="C11" s="80">
        <f>Прил.3!K14</f>
        <v>889.6450000000001</v>
      </c>
      <c r="D11" s="80">
        <f>Прил.3!L14</f>
        <v>889.6450000000001</v>
      </c>
      <c r="E11" s="80">
        <f>Прил.3!M14</f>
        <v>889.6450000000001</v>
      </c>
    </row>
    <row r="12" spans="1:8" ht="48" x14ac:dyDescent="0.25">
      <c r="A12" s="70" t="s">
        <v>269</v>
      </c>
      <c r="B12" s="71" t="s">
        <v>113</v>
      </c>
      <c r="C12" s="72">
        <f>Прил.3!K25</f>
        <v>4625.3427199999996</v>
      </c>
      <c r="D12" s="251">
        <f>Прил.3!L25</f>
        <v>3212.9487199999999</v>
      </c>
      <c r="E12" s="251">
        <f>Прил.3!M25</f>
        <v>1898.5330000000001</v>
      </c>
    </row>
    <row r="13" spans="1:8" ht="36" x14ac:dyDescent="0.25">
      <c r="A13" s="70" t="s">
        <v>270</v>
      </c>
      <c r="B13" s="71" t="s">
        <v>79</v>
      </c>
      <c r="C13" s="72">
        <f>Прил.3!K100</f>
        <v>23.72</v>
      </c>
      <c r="D13" s="72">
        <f>Прил.3!L100</f>
        <v>23.72</v>
      </c>
      <c r="E13" s="72">
        <f>Прил.3!M100</f>
        <v>23.72</v>
      </c>
    </row>
    <row r="14" spans="1:8" s="115" customFormat="1" x14ac:dyDescent="0.25">
      <c r="A14" s="70" t="s">
        <v>494</v>
      </c>
      <c r="B14" s="71" t="s">
        <v>490</v>
      </c>
      <c r="C14" s="72">
        <f>Прил.3!K107</f>
        <v>0</v>
      </c>
      <c r="D14" s="72">
        <f>Прил.3!L107</f>
        <v>0</v>
      </c>
      <c r="E14" s="72">
        <f>Прил.3!M107</f>
        <v>0</v>
      </c>
    </row>
    <row r="15" spans="1:8" x14ac:dyDescent="0.25">
      <c r="A15" s="73" t="s">
        <v>271</v>
      </c>
      <c r="B15" s="74" t="s">
        <v>272</v>
      </c>
      <c r="C15" s="75">
        <f>Прил.3!K113</f>
        <v>10</v>
      </c>
      <c r="D15" s="75">
        <f>Прил.3!L113</f>
        <v>10</v>
      </c>
      <c r="E15" s="75">
        <f>Прил.3!M113</f>
        <v>10</v>
      </c>
    </row>
    <row r="16" spans="1:8" s="115" customFormat="1" x14ac:dyDescent="0.25">
      <c r="A16" s="73" t="s">
        <v>479</v>
      </c>
      <c r="B16" s="248" t="s">
        <v>477</v>
      </c>
      <c r="C16" s="75">
        <f>Прил.3!K119</f>
        <v>2.8079999999999998</v>
      </c>
      <c r="D16" s="75">
        <f>Прил.3!L119</f>
        <v>0</v>
      </c>
      <c r="E16" s="75">
        <f>Прил.3!M119</f>
        <v>0</v>
      </c>
    </row>
    <row r="17" spans="1:5" x14ac:dyDescent="0.25">
      <c r="A17" s="67" t="s">
        <v>273</v>
      </c>
      <c r="B17" s="68" t="s">
        <v>37</v>
      </c>
      <c r="C17" s="76">
        <f>C18</f>
        <v>254.89</v>
      </c>
      <c r="D17" s="76">
        <f>D18</f>
        <v>257.56799999999998</v>
      </c>
      <c r="E17" s="76">
        <f>E18</f>
        <v>267.78999999999996</v>
      </c>
    </row>
    <row r="18" spans="1:5" x14ac:dyDescent="0.25">
      <c r="A18" s="73" t="s">
        <v>274</v>
      </c>
      <c r="B18" s="74" t="s">
        <v>135</v>
      </c>
      <c r="C18" s="75">
        <f>Прил.3!K128</f>
        <v>254.89</v>
      </c>
      <c r="D18" s="75">
        <f>Прил.3!L128</f>
        <v>257.56799999999998</v>
      </c>
      <c r="E18" s="75">
        <f>Прил.3!M128</f>
        <v>267.78999999999996</v>
      </c>
    </row>
    <row r="19" spans="1:5" ht="24" x14ac:dyDescent="0.25">
      <c r="A19" s="67" t="s">
        <v>275</v>
      </c>
      <c r="B19" s="68" t="s">
        <v>11</v>
      </c>
      <c r="C19" s="76">
        <f>SUM(C20:C22)</f>
        <v>511.97399999999999</v>
      </c>
      <c r="D19" s="76">
        <f t="shared" ref="D19:E19" si="0">SUM(D20:D22)</f>
        <v>509.524</v>
      </c>
      <c r="E19" s="76">
        <f t="shared" si="0"/>
        <v>509.524</v>
      </c>
    </row>
    <row r="20" spans="1:5" s="115" customFormat="1" ht="36" x14ac:dyDescent="0.25">
      <c r="A20" s="67" t="s">
        <v>522</v>
      </c>
      <c r="B20" s="252" t="s">
        <v>521</v>
      </c>
      <c r="C20" s="75">
        <f>Прил.3!K144</f>
        <v>0</v>
      </c>
      <c r="D20" s="75">
        <f>Прил.3!L144</f>
        <v>0</v>
      </c>
      <c r="E20" s="75">
        <f>Прил.3!M144</f>
        <v>0</v>
      </c>
    </row>
    <row r="21" spans="1:5" ht="36" x14ac:dyDescent="0.25">
      <c r="A21" s="73" t="s">
        <v>276</v>
      </c>
      <c r="B21" s="74" t="s">
        <v>532</v>
      </c>
      <c r="C21" s="75">
        <f>Прил.3!K151</f>
        <v>509.524</v>
      </c>
      <c r="D21" s="75">
        <f>Прил.3!L151</f>
        <v>509.524</v>
      </c>
      <c r="E21" s="75">
        <f>Прил.3!M151</f>
        <v>509.524</v>
      </c>
    </row>
    <row r="22" spans="1:5" ht="24" x14ac:dyDescent="0.25">
      <c r="A22" s="73" t="s">
        <v>277</v>
      </c>
      <c r="B22" s="74" t="s">
        <v>149</v>
      </c>
      <c r="C22" s="75">
        <f>Прил.3!K177</f>
        <v>2.4500000000000002</v>
      </c>
      <c r="D22" s="75">
        <f>Прил.3!L177</f>
        <v>0</v>
      </c>
      <c r="E22" s="75">
        <f>Прил.3!M177</f>
        <v>0</v>
      </c>
    </row>
    <row r="23" spans="1:5" x14ac:dyDescent="0.25">
      <c r="A23" s="67" t="s">
        <v>278</v>
      </c>
      <c r="B23" s="68" t="s">
        <v>155</v>
      </c>
      <c r="C23" s="76">
        <f>C24+C25</f>
        <v>1504.6433099999999</v>
      </c>
      <c r="D23" s="76">
        <f>D24+D25</f>
        <v>1377.53991</v>
      </c>
      <c r="E23" s="76">
        <f>E24+E25</f>
        <v>1430.9986799999999</v>
      </c>
    </row>
    <row r="24" spans="1:5" x14ac:dyDescent="0.25">
      <c r="A24" s="73" t="s">
        <v>279</v>
      </c>
      <c r="B24" s="74" t="s">
        <v>156</v>
      </c>
      <c r="C24" s="75">
        <f>Прил.3!K195</f>
        <v>1464.88231</v>
      </c>
      <c r="D24" s="75">
        <f>Прил.3!L195</f>
        <v>1337.77891</v>
      </c>
      <c r="E24" s="75">
        <f>Прил.3!M195</f>
        <v>1391.23768</v>
      </c>
    </row>
    <row r="25" spans="1:5" x14ac:dyDescent="0.25">
      <c r="A25" s="73" t="s">
        <v>280</v>
      </c>
      <c r="B25" s="77" t="s">
        <v>12</v>
      </c>
      <c r="C25" s="75">
        <f>Прил.3!K234</f>
        <v>39.761000000000003</v>
      </c>
      <c r="D25" s="75">
        <f>Прил.3!L234</f>
        <v>39.761000000000003</v>
      </c>
      <c r="E25" s="75">
        <f>Прил.3!M234</f>
        <v>39.761000000000003</v>
      </c>
    </row>
    <row r="26" spans="1:5" x14ac:dyDescent="0.25">
      <c r="A26" s="67" t="s">
        <v>281</v>
      </c>
      <c r="B26" s="78" t="s">
        <v>174</v>
      </c>
      <c r="C26" s="76">
        <f>C27+C28</f>
        <v>29169.45593</v>
      </c>
      <c r="D26" s="76">
        <f>D27+D28</f>
        <v>303.51828</v>
      </c>
      <c r="E26" s="76">
        <f>E27+E28</f>
        <v>0</v>
      </c>
    </row>
    <row r="27" spans="1:5" x14ac:dyDescent="0.25">
      <c r="A27" s="73" t="s">
        <v>282</v>
      </c>
      <c r="B27" s="74" t="s">
        <v>54</v>
      </c>
      <c r="C27" s="75">
        <f>Прил.3!K264</f>
        <v>27786.11</v>
      </c>
      <c r="D27" s="75">
        <f>Прил.3!L264</f>
        <v>0</v>
      </c>
      <c r="E27" s="75">
        <f>Прил.3!M264</f>
        <v>0</v>
      </c>
    </row>
    <row r="28" spans="1:5" x14ac:dyDescent="0.25">
      <c r="A28" s="73" t="s">
        <v>283</v>
      </c>
      <c r="B28" s="74" t="s">
        <v>284</v>
      </c>
      <c r="C28" s="75">
        <f>Прил.3!K304</f>
        <v>1383.34593</v>
      </c>
      <c r="D28" s="75">
        <f>Прил.3!L304</f>
        <v>303.51828</v>
      </c>
      <c r="E28" s="75">
        <f>Прил.3!M304</f>
        <v>0</v>
      </c>
    </row>
    <row r="29" spans="1:5" x14ac:dyDescent="0.25">
      <c r="A29" s="67" t="s">
        <v>285</v>
      </c>
      <c r="B29" s="68" t="s">
        <v>186</v>
      </c>
      <c r="C29" s="76">
        <f>C30</f>
        <v>4.83</v>
      </c>
      <c r="D29" s="76">
        <f>D30</f>
        <v>4.83</v>
      </c>
      <c r="E29" s="76">
        <f>E30</f>
        <v>4.83</v>
      </c>
    </row>
    <row r="30" spans="1:5" x14ac:dyDescent="0.25">
      <c r="A30" s="73" t="s">
        <v>286</v>
      </c>
      <c r="B30" s="74" t="s">
        <v>287</v>
      </c>
      <c r="C30" s="75">
        <f>Прил.3!K361</f>
        <v>4.83</v>
      </c>
      <c r="D30" s="75">
        <f>Прил.3!L361</f>
        <v>4.83</v>
      </c>
      <c r="E30" s="75">
        <f>Прил.3!M361</f>
        <v>4.83</v>
      </c>
    </row>
    <row r="31" spans="1:5" x14ac:dyDescent="0.25">
      <c r="A31" s="67" t="s">
        <v>288</v>
      </c>
      <c r="B31" s="68" t="s">
        <v>190</v>
      </c>
      <c r="C31" s="76">
        <f>C32+C33</f>
        <v>4811.8870000000006</v>
      </c>
      <c r="D31" s="76">
        <f>D32+D33</f>
        <v>4811.8870000000006</v>
      </c>
      <c r="E31" s="76">
        <f>E32+E33</f>
        <v>4811.8870000000006</v>
      </c>
    </row>
    <row r="32" spans="1:5" x14ac:dyDescent="0.25">
      <c r="A32" s="73" t="s">
        <v>289</v>
      </c>
      <c r="B32" s="74" t="s">
        <v>290</v>
      </c>
      <c r="C32" s="75">
        <f>Прил.3!K369</f>
        <v>4352.1980000000003</v>
      </c>
      <c r="D32" s="75">
        <f>Прил.3!L369</f>
        <v>4352.1980000000003</v>
      </c>
      <c r="E32" s="75">
        <f>Прил.3!M369</f>
        <v>4352.1980000000003</v>
      </c>
    </row>
    <row r="33" spans="1:5" x14ac:dyDescent="0.25">
      <c r="A33" s="73" t="s">
        <v>291</v>
      </c>
      <c r="B33" s="74" t="s">
        <v>292</v>
      </c>
      <c r="C33" s="75">
        <f>Прил.3!K380</f>
        <v>459.68900000000002</v>
      </c>
      <c r="D33" s="75">
        <f>Прил.3!L380</f>
        <v>459.68900000000002</v>
      </c>
      <c r="E33" s="75">
        <f>Прил.3!M380</f>
        <v>459.68900000000002</v>
      </c>
    </row>
    <row r="34" spans="1:5" x14ac:dyDescent="0.25">
      <c r="A34" s="67" t="s">
        <v>293</v>
      </c>
      <c r="B34" s="68" t="s">
        <v>197</v>
      </c>
      <c r="C34" s="76">
        <f>C35+C36</f>
        <v>76.239999999999995</v>
      </c>
      <c r="D34" s="76">
        <f>D35+D36</f>
        <v>76.239999999999995</v>
      </c>
      <c r="E34" s="76">
        <f>E35+E36</f>
        <v>76.239999999999995</v>
      </c>
    </row>
    <row r="35" spans="1:5" x14ac:dyDescent="0.25">
      <c r="A35" s="73">
        <v>1001</v>
      </c>
      <c r="B35" s="74" t="s">
        <v>16</v>
      </c>
      <c r="C35" s="75">
        <f>Прил.3!K388</f>
        <v>76.239999999999995</v>
      </c>
      <c r="D35" s="75">
        <f>Прил.3!L388</f>
        <v>76.239999999999995</v>
      </c>
      <c r="E35" s="75">
        <f>Прил.3!M388</f>
        <v>76.239999999999995</v>
      </c>
    </row>
    <row r="36" spans="1:5" x14ac:dyDescent="0.25">
      <c r="A36" s="73" t="s">
        <v>294</v>
      </c>
      <c r="B36" s="74" t="s">
        <v>200</v>
      </c>
      <c r="C36" s="75">
        <f>Прил.3!K395</f>
        <v>0</v>
      </c>
      <c r="D36" s="75">
        <f>Прил.3!L395</f>
        <v>0</v>
      </c>
      <c r="E36" s="75">
        <f>Прил.3!M395</f>
        <v>0</v>
      </c>
    </row>
    <row r="37" spans="1:5" x14ac:dyDescent="0.25">
      <c r="A37" s="73"/>
      <c r="B37" s="68" t="s">
        <v>201</v>
      </c>
      <c r="C37" s="76">
        <f>Прил.3!K402</f>
        <v>0</v>
      </c>
      <c r="D37" s="76">
        <f>Прил.3!L402</f>
        <v>300</v>
      </c>
      <c r="E37" s="76">
        <f>Прил.3!M402</f>
        <v>525</v>
      </c>
    </row>
    <row r="38" spans="1:5" x14ac:dyDescent="0.25">
      <c r="A38" s="79"/>
      <c r="B38" s="68" t="s">
        <v>295</v>
      </c>
      <c r="C38" s="250">
        <f>C10+C17+C19+C23+C26+C29+C31+C34+C37</f>
        <v>41885.435960000003</v>
      </c>
      <c r="D38" s="250">
        <f>D10+D17+D19+D23+D26+D29+D31+D34+D37</f>
        <v>11777.420910000001</v>
      </c>
      <c r="E38" s="250">
        <f>E10+E17+E19+E23+E26+E29+E31+E34+E37</f>
        <v>10448.16768</v>
      </c>
    </row>
  </sheetData>
  <mergeCells count="5">
    <mergeCell ref="A1:E1"/>
    <mergeCell ref="A3:E3"/>
    <mergeCell ref="A4:E4"/>
    <mergeCell ref="A2:E2"/>
    <mergeCell ref="A6:E6"/>
  </mergeCells>
  <pageMargins left="0.7" right="0.11" top="0.55000000000000004" bottom="0.44" header="0.3" footer="0.16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2"/>
  <sheetViews>
    <sheetView topLeftCell="A82" zoomScale="120" zoomScaleNormal="120" workbookViewId="0">
      <selection activeCell="F14" sqref="F14"/>
    </sheetView>
  </sheetViews>
  <sheetFormatPr defaultRowHeight="12" x14ac:dyDescent="0.2"/>
  <cols>
    <col min="1" max="1" width="65.7109375" style="449" customWidth="1"/>
    <col min="2" max="2" width="4.28515625" style="149" customWidth="1"/>
    <col min="3" max="3" width="3.85546875" style="149" customWidth="1"/>
    <col min="4" max="4" width="4.140625" style="149" customWidth="1"/>
    <col min="5" max="5" width="3.7109375" style="160" customWidth="1"/>
    <col min="6" max="6" width="3.28515625" style="149" customWidth="1"/>
    <col min="7" max="7" width="4.140625" style="149" customWidth="1"/>
    <col min="8" max="8" width="6" style="149" customWidth="1"/>
    <col min="9" max="9" width="5" style="149" customWidth="1"/>
    <col min="10" max="10" width="4.28515625" style="149" customWidth="1"/>
    <col min="11" max="11" width="11.7109375" style="149" customWidth="1"/>
    <col min="12" max="12" width="12.42578125" style="149" customWidth="1"/>
    <col min="13" max="13" width="11.85546875" style="149" customWidth="1"/>
    <col min="14" max="14" width="10" style="148" customWidth="1"/>
    <col min="15" max="15" width="11.28515625" style="149" customWidth="1"/>
    <col min="16" max="16" width="11.42578125" style="149" customWidth="1"/>
    <col min="17" max="17" width="12.42578125" style="149" customWidth="1"/>
    <col min="18" max="16384" width="9.140625" style="149"/>
  </cols>
  <sheetData>
    <row r="1" spans="1:17" x14ac:dyDescent="0.2">
      <c r="A1" s="618" t="s">
        <v>261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</row>
    <row r="2" spans="1:17" x14ac:dyDescent="0.2">
      <c r="A2" s="618" t="s">
        <v>262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</row>
    <row r="3" spans="1:17" x14ac:dyDescent="0.2">
      <c r="A3" s="618" t="s">
        <v>43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</row>
    <row r="4" spans="1:17" x14ac:dyDescent="0.2">
      <c r="A4" s="618" t="s">
        <v>44</v>
      </c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</row>
    <row r="5" spans="1:17" x14ac:dyDescent="0.2">
      <c r="A5" s="618" t="s">
        <v>562</v>
      </c>
      <c r="B5" s="618"/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</row>
    <row r="6" spans="1:17" x14ac:dyDescent="0.2">
      <c r="A6" s="3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</row>
    <row r="7" spans="1:17" x14ac:dyDescent="0.2">
      <c r="A7" s="616" t="s">
        <v>423</v>
      </c>
      <c r="B7" s="616"/>
      <c r="C7" s="616"/>
      <c r="D7" s="616"/>
      <c r="E7" s="616"/>
      <c r="F7" s="616"/>
      <c r="G7" s="616"/>
      <c r="H7" s="616"/>
      <c r="I7" s="616"/>
      <c r="J7" s="616"/>
      <c r="K7" s="616"/>
      <c r="L7" s="616"/>
      <c r="M7" s="616"/>
    </row>
    <row r="8" spans="1:17" ht="12.75" thickBot="1" x14ac:dyDescent="0.25">
      <c r="A8" s="617" t="s">
        <v>526</v>
      </c>
      <c r="B8" s="617"/>
      <c r="C8" s="617"/>
      <c r="D8" s="617"/>
      <c r="E8" s="617"/>
      <c r="F8" s="617"/>
      <c r="G8" s="617"/>
      <c r="H8" s="617"/>
      <c r="I8" s="617"/>
      <c r="J8" s="617"/>
      <c r="K8" s="617"/>
      <c r="L8" s="617"/>
      <c r="M8" s="617"/>
    </row>
    <row r="9" spans="1:17" x14ac:dyDescent="0.2">
      <c r="A9" s="407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7" t="s">
        <v>424</v>
      </c>
    </row>
    <row r="10" spans="1:17" x14ac:dyDescent="0.2">
      <c r="A10" s="605" t="s">
        <v>0</v>
      </c>
      <c r="B10" s="607" t="s">
        <v>92</v>
      </c>
      <c r="C10" s="609" t="s">
        <v>77</v>
      </c>
      <c r="D10" s="611" t="s">
        <v>78</v>
      </c>
      <c r="E10" s="613" t="s">
        <v>75</v>
      </c>
      <c r="F10" s="614"/>
      <c r="G10" s="614"/>
      <c r="H10" s="615"/>
      <c r="I10" s="597" t="s">
        <v>76</v>
      </c>
      <c r="J10" s="597" t="s">
        <v>93</v>
      </c>
      <c r="K10" s="599" t="s">
        <v>425</v>
      </c>
      <c r="L10" s="601" t="s">
        <v>492</v>
      </c>
      <c r="M10" s="603" t="s">
        <v>527</v>
      </c>
    </row>
    <row r="11" spans="1:17" ht="24.75" thickBot="1" x14ac:dyDescent="0.25">
      <c r="A11" s="606"/>
      <c r="B11" s="608"/>
      <c r="C11" s="610"/>
      <c r="D11" s="612"/>
      <c r="E11" s="189" t="s">
        <v>102</v>
      </c>
      <c r="F11" s="190" t="s">
        <v>103</v>
      </c>
      <c r="G11" s="190" t="s">
        <v>104</v>
      </c>
      <c r="H11" s="191" t="s">
        <v>105</v>
      </c>
      <c r="I11" s="598"/>
      <c r="J11" s="598"/>
      <c r="K11" s="600"/>
      <c r="L11" s="602"/>
      <c r="M11" s="604"/>
    </row>
    <row r="12" spans="1:17" ht="12.75" x14ac:dyDescent="0.2">
      <c r="A12" s="408" t="s">
        <v>204</v>
      </c>
      <c r="B12" s="150" t="s">
        <v>17</v>
      </c>
      <c r="C12" s="151" t="s">
        <v>29</v>
      </c>
      <c r="D12" s="152" t="s">
        <v>29</v>
      </c>
      <c r="E12" s="153" t="s">
        <v>29</v>
      </c>
      <c r="F12" s="151" t="s">
        <v>106</v>
      </c>
      <c r="G12" s="151" t="s">
        <v>29</v>
      </c>
      <c r="H12" s="152" t="s">
        <v>107</v>
      </c>
      <c r="I12" s="154" t="s">
        <v>30</v>
      </c>
      <c r="J12" s="154" t="s">
        <v>30</v>
      </c>
      <c r="K12" s="476">
        <f>K13+K127+K143+K194+K263+K360+K368+K387+K402</f>
        <v>41885.435960000003</v>
      </c>
      <c r="L12" s="192">
        <f>L13+L127+L143+L194+L263+L360+L368+L387+L402</f>
        <v>11777.420910000001</v>
      </c>
      <c r="M12" s="193">
        <f>M13+M127+M143+M194+M263+M360+M368+M387+M402</f>
        <v>10448.16768</v>
      </c>
      <c r="O12" s="328">
        <v>41885.435960000003</v>
      </c>
      <c r="P12" s="328">
        <v>11777.420910000001</v>
      </c>
      <c r="Q12" s="328">
        <v>10448.16768</v>
      </c>
    </row>
    <row r="13" spans="1:17" ht="14.25" x14ac:dyDescent="0.2">
      <c r="A13" s="409" t="s">
        <v>1</v>
      </c>
      <c r="B13" s="176" t="s">
        <v>17</v>
      </c>
      <c r="C13" s="175" t="s">
        <v>18</v>
      </c>
      <c r="D13" s="177" t="s">
        <v>29</v>
      </c>
      <c r="E13" s="100" t="s">
        <v>29</v>
      </c>
      <c r="F13" s="175" t="s">
        <v>106</v>
      </c>
      <c r="G13" s="175" t="s">
        <v>29</v>
      </c>
      <c r="H13" s="177" t="s">
        <v>107</v>
      </c>
      <c r="I13" s="101" t="s">
        <v>30</v>
      </c>
      <c r="J13" s="101" t="s">
        <v>30</v>
      </c>
      <c r="K13" s="477">
        <f>K14+K25+K100+K113+K119+K107</f>
        <v>5551.5157200000003</v>
      </c>
      <c r="L13" s="194">
        <f>L14+L25+L100+L113+L119+L107</f>
        <v>4136.3137200000001</v>
      </c>
      <c r="M13" s="201">
        <f>M14+M25+M100+M113+M119+M107</f>
        <v>2821.8980000000001</v>
      </c>
      <c r="N13" s="148" t="s">
        <v>209</v>
      </c>
      <c r="O13" s="155">
        <f>O12-K12</f>
        <v>0</v>
      </c>
      <c r="P13" s="155">
        <f>P12-L12</f>
        <v>0</v>
      </c>
      <c r="Q13" s="155">
        <f>Q12-M12</f>
        <v>0</v>
      </c>
    </row>
    <row r="14" spans="1:17" ht="24" x14ac:dyDescent="0.2">
      <c r="A14" s="410" t="s">
        <v>108</v>
      </c>
      <c r="B14" s="176" t="s">
        <v>17</v>
      </c>
      <c r="C14" s="175" t="s">
        <v>18</v>
      </c>
      <c r="D14" s="177" t="s">
        <v>21</v>
      </c>
      <c r="E14" s="100" t="s">
        <v>29</v>
      </c>
      <c r="F14" s="175" t="s">
        <v>106</v>
      </c>
      <c r="G14" s="175" t="s">
        <v>29</v>
      </c>
      <c r="H14" s="177" t="s">
        <v>107</v>
      </c>
      <c r="I14" s="101" t="s">
        <v>30</v>
      </c>
      <c r="J14" s="101" t="s">
        <v>30</v>
      </c>
      <c r="K14" s="477">
        <f>K15</f>
        <v>889.6450000000001</v>
      </c>
      <c r="L14" s="195">
        <f>L15</f>
        <v>889.6450000000001</v>
      </c>
      <c r="M14" s="196">
        <f>M15</f>
        <v>889.6450000000001</v>
      </c>
    </row>
    <row r="15" spans="1:17" ht="21.75" x14ac:dyDescent="0.2">
      <c r="A15" s="411" t="s">
        <v>536</v>
      </c>
      <c r="B15" s="176" t="s">
        <v>17</v>
      </c>
      <c r="C15" s="175" t="s">
        <v>18</v>
      </c>
      <c r="D15" s="177" t="s">
        <v>21</v>
      </c>
      <c r="E15" s="100" t="s">
        <v>18</v>
      </c>
      <c r="F15" s="175" t="s">
        <v>106</v>
      </c>
      <c r="G15" s="175" t="s">
        <v>29</v>
      </c>
      <c r="H15" s="177" t="s">
        <v>107</v>
      </c>
      <c r="I15" s="101" t="s">
        <v>30</v>
      </c>
      <c r="J15" s="101" t="s">
        <v>30</v>
      </c>
      <c r="K15" s="477">
        <f t="shared" ref="K15:M17" si="0">K16</f>
        <v>889.6450000000001</v>
      </c>
      <c r="L15" s="195">
        <f t="shared" si="0"/>
        <v>889.6450000000001</v>
      </c>
      <c r="M15" s="196">
        <f t="shared" si="0"/>
        <v>889.6450000000001</v>
      </c>
    </row>
    <row r="16" spans="1:17" ht="21.75" x14ac:dyDescent="0.2">
      <c r="A16" s="412" t="s">
        <v>83</v>
      </c>
      <c r="B16" s="176" t="s">
        <v>17</v>
      </c>
      <c r="C16" s="175" t="s">
        <v>18</v>
      </c>
      <c r="D16" s="177" t="s">
        <v>21</v>
      </c>
      <c r="E16" s="100" t="s">
        <v>18</v>
      </c>
      <c r="F16" s="175" t="s">
        <v>106</v>
      </c>
      <c r="G16" s="175" t="s">
        <v>18</v>
      </c>
      <c r="H16" s="177" t="s">
        <v>107</v>
      </c>
      <c r="I16" s="101" t="s">
        <v>30</v>
      </c>
      <c r="J16" s="101" t="s">
        <v>30</v>
      </c>
      <c r="K16" s="477">
        <f t="shared" si="0"/>
        <v>889.6450000000001</v>
      </c>
      <c r="L16" s="195">
        <f t="shared" si="0"/>
        <v>889.6450000000001</v>
      </c>
      <c r="M16" s="196">
        <f t="shared" si="0"/>
        <v>889.6450000000001</v>
      </c>
    </row>
    <row r="17" spans="1:13" ht="13.5" x14ac:dyDescent="0.2">
      <c r="A17" s="468" t="s">
        <v>3</v>
      </c>
      <c r="B17" s="176" t="s">
        <v>17</v>
      </c>
      <c r="C17" s="175" t="s">
        <v>18</v>
      </c>
      <c r="D17" s="177" t="s">
        <v>21</v>
      </c>
      <c r="E17" s="100" t="s">
        <v>18</v>
      </c>
      <c r="F17" s="175" t="s">
        <v>106</v>
      </c>
      <c r="G17" s="175" t="s">
        <v>18</v>
      </c>
      <c r="H17" s="177" t="s">
        <v>109</v>
      </c>
      <c r="I17" s="101" t="s">
        <v>30</v>
      </c>
      <c r="J17" s="101" t="s">
        <v>30</v>
      </c>
      <c r="K17" s="477">
        <f>K18</f>
        <v>889.6450000000001</v>
      </c>
      <c r="L17" s="194">
        <f t="shared" si="0"/>
        <v>889.6450000000001</v>
      </c>
      <c r="M17" s="201">
        <f t="shared" si="0"/>
        <v>889.6450000000001</v>
      </c>
    </row>
    <row r="18" spans="1:13" x14ac:dyDescent="0.2">
      <c r="A18" s="413" t="s">
        <v>62</v>
      </c>
      <c r="B18" s="102" t="s">
        <v>17</v>
      </c>
      <c r="C18" s="179" t="s">
        <v>18</v>
      </c>
      <c r="D18" s="180" t="s">
        <v>21</v>
      </c>
      <c r="E18" s="178" t="s">
        <v>18</v>
      </c>
      <c r="F18" s="179" t="s">
        <v>106</v>
      </c>
      <c r="G18" s="179" t="s">
        <v>18</v>
      </c>
      <c r="H18" s="180" t="s">
        <v>109</v>
      </c>
      <c r="I18" s="103" t="s">
        <v>61</v>
      </c>
      <c r="J18" s="103" t="s">
        <v>30</v>
      </c>
      <c r="K18" s="478">
        <f>K19+K22</f>
        <v>889.6450000000001</v>
      </c>
      <c r="L18" s="198">
        <f>L19+L22</f>
        <v>889.6450000000001</v>
      </c>
      <c r="M18" s="199">
        <f>M19+M22</f>
        <v>889.6450000000001</v>
      </c>
    </row>
    <row r="19" spans="1:13" x14ac:dyDescent="0.2">
      <c r="A19" s="544" t="s">
        <v>84</v>
      </c>
      <c r="B19" s="527" t="s">
        <v>17</v>
      </c>
      <c r="C19" s="528" t="s">
        <v>18</v>
      </c>
      <c r="D19" s="529" t="s">
        <v>21</v>
      </c>
      <c r="E19" s="530" t="s">
        <v>18</v>
      </c>
      <c r="F19" s="528" t="s">
        <v>106</v>
      </c>
      <c r="G19" s="528" t="s">
        <v>18</v>
      </c>
      <c r="H19" s="529" t="s">
        <v>109</v>
      </c>
      <c r="I19" s="531" t="s">
        <v>26</v>
      </c>
      <c r="J19" s="531" t="s">
        <v>30</v>
      </c>
      <c r="K19" s="532">
        <f>K21</f>
        <v>683.29100000000005</v>
      </c>
      <c r="L19" s="545">
        <f>L21</f>
        <v>683.29100000000005</v>
      </c>
      <c r="M19" s="546">
        <f>M21</f>
        <v>683.29100000000005</v>
      </c>
    </row>
    <row r="20" spans="1:13" x14ac:dyDescent="0.2">
      <c r="A20" s="543" t="s">
        <v>85</v>
      </c>
      <c r="B20" s="102" t="s">
        <v>17</v>
      </c>
      <c r="C20" s="179" t="s">
        <v>18</v>
      </c>
      <c r="D20" s="180" t="s">
        <v>21</v>
      </c>
      <c r="E20" s="178" t="s">
        <v>18</v>
      </c>
      <c r="F20" s="179" t="s">
        <v>106</v>
      </c>
      <c r="G20" s="179" t="s">
        <v>18</v>
      </c>
      <c r="H20" s="180" t="s">
        <v>109</v>
      </c>
      <c r="I20" s="103" t="s">
        <v>26</v>
      </c>
      <c r="J20" s="103" t="s">
        <v>60</v>
      </c>
      <c r="K20" s="478">
        <f>K21</f>
        <v>683.29100000000005</v>
      </c>
      <c r="L20" s="197">
        <f>L21</f>
        <v>683.29100000000005</v>
      </c>
      <c r="M20" s="200">
        <f>M21</f>
        <v>683.29100000000005</v>
      </c>
    </row>
    <row r="21" spans="1:13" x14ac:dyDescent="0.2">
      <c r="A21" s="371" t="s">
        <v>4</v>
      </c>
      <c r="B21" s="384" t="s">
        <v>17</v>
      </c>
      <c r="C21" s="385" t="s">
        <v>18</v>
      </c>
      <c r="D21" s="386" t="s">
        <v>21</v>
      </c>
      <c r="E21" s="387" t="s">
        <v>18</v>
      </c>
      <c r="F21" s="385" t="s">
        <v>106</v>
      </c>
      <c r="G21" s="385" t="s">
        <v>18</v>
      </c>
      <c r="H21" s="386" t="s">
        <v>109</v>
      </c>
      <c r="I21" s="397" t="s">
        <v>26</v>
      </c>
      <c r="J21" s="397" t="s">
        <v>110</v>
      </c>
      <c r="K21" s="479">
        <v>683.29100000000005</v>
      </c>
      <c r="L21" s="391">
        <v>683.29100000000005</v>
      </c>
      <c r="M21" s="392">
        <v>683.29100000000005</v>
      </c>
    </row>
    <row r="22" spans="1:13" ht="22.5" x14ac:dyDescent="0.2">
      <c r="A22" s="526" t="s">
        <v>86</v>
      </c>
      <c r="B22" s="535" t="s">
        <v>17</v>
      </c>
      <c r="C22" s="536" t="s">
        <v>18</v>
      </c>
      <c r="D22" s="537" t="s">
        <v>21</v>
      </c>
      <c r="E22" s="538" t="s">
        <v>18</v>
      </c>
      <c r="F22" s="536" t="s">
        <v>106</v>
      </c>
      <c r="G22" s="536" t="s">
        <v>18</v>
      </c>
      <c r="H22" s="537" t="s">
        <v>109</v>
      </c>
      <c r="I22" s="539" t="s">
        <v>59</v>
      </c>
      <c r="J22" s="539" t="s">
        <v>30</v>
      </c>
      <c r="K22" s="540">
        <f t="shared" ref="K22:M23" si="1">K23</f>
        <v>206.35400000000001</v>
      </c>
      <c r="L22" s="541">
        <f t="shared" si="1"/>
        <v>206.35400000000001</v>
      </c>
      <c r="M22" s="542">
        <f t="shared" si="1"/>
        <v>206.35400000000001</v>
      </c>
    </row>
    <row r="23" spans="1:13" x14ac:dyDescent="0.2">
      <c r="A23" s="161" t="s">
        <v>85</v>
      </c>
      <c r="B23" s="102" t="s">
        <v>17</v>
      </c>
      <c r="C23" s="179" t="s">
        <v>18</v>
      </c>
      <c r="D23" s="180" t="s">
        <v>21</v>
      </c>
      <c r="E23" s="178" t="s">
        <v>18</v>
      </c>
      <c r="F23" s="179" t="s">
        <v>106</v>
      </c>
      <c r="G23" s="179" t="s">
        <v>18</v>
      </c>
      <c r="H23" s="180" t="s">
        <v>109</v>
      </c>
      <c r="I23" s="103" t="s">
        <v>59</v>
      </c>
      <c r="J23" s="103" t="s">
        <v>60</v>
      </c>
      <c r="K23" s="478">
        <f t="shared" si="1"/>
        <v>206.35400000000001</v>
      </c>
      <c r="L23" s="198">
        <f t="shared" si="1"/>
        <v>206.35400000000001</v>
      </c>
      <c r="M23" s="199">
        <f t="shared" si="1"/>
        <v>206.35400000000001</v>
      </c>
    </row>
    <row r="24" spans="1:13" x14ac:dyDescent="0.2">
      <c r="A24" s="371" t="s">
        <v>87</v>
      </c>
      <c r="B24" s="351" t="s">
        <v>17</v>
      </c>
      <c r="C24" s="352" t="s">
        <v>18</v>
      </c>
      <c r="D24" s="353" t="s">
        <v>21</v>
      </c>
      <c r="E24" s="354" t="s">
        <v>18</v>
      </c>
      <c r="F24" s="352" t="s">
        <v>106</v>
      </c>
      <c r="G24" s="352" t="s">
        <v>18</v>
      </c>
      <c r="H24" s="353" t="s">
        <v>109</v>
      </c>
      <c r="I24" s="400" t="s">
        <v>59</v>
      </c>
      <c r="J24" s="397" t="s">
        <v>111</v>
      </c>
      <c r="K24" s="479">
        <v>206.35400000000001</v>
      </c>
      <c r="L24" s="391">
        <v>206.35400000000001</v>
      </c>
      <c r="M24" s="392">
        <v>206.35400000000001</v>
      </c>
    </row>
    <row r="25" spans="1:13" ht="36" x14ac:dyDescent="0.2">
      <c r="A25" s="410" t="s">
        <v>113</v>
      </c>
      <c r="B25" s="176" t="s">
        <v>17</v>
      </c>
      <c r="C25" s="175" t="s">
        <v>18</v>
      </c>
      <c r="D25" s="177" t="s">
        <v>19</v>
      </c>
      <c r="E25" s="100" t="s">
        <v>29</v>
      </c>
      <c r="F25" s="175" t="s">
        <v>106</v>
      </c>
      <c r="G25" s="175" t="s">
        <v>29</v>
      </c>
      <c r="H25" s="177" t="s">
        <v>107</v>
      </c>
      <c r="I25" s="101" t="s">
        <v>30</v>
      </c>
      <c r="J25" s="101" t="s">
        <v>30</v>
      </c>
      <c r="K25" s="477">
        <f>K26</f>
        <v>4625.3427199999996</v>
      </c>
      <c r="L25" s="195">
        <f>L26</f>
        <v>3212.9487199999999</v>
      </c>
      <c r="M25" s="196">
        <f>M26</f>
        <v>1898.5330000000001</v>
      </c>
    </row>
    <row r="26" spans="1:13" ht="21.75" x14ac:dyDescent="0.2">
      <c r="A26" s="411" t="s">
        <v>536</v>
      </c>
      <c r="B26" s="176" t="s">
        <v>17</v>
      </c>
      <c r="C26" s="175" t="s">
        <v>18</v>
      </c>
      <c r="D26" s="177" t="s">
        <v>19</v>
      </c>
      <c r="E26" s="100" t="s">
        <v>18</v>
      </c>
      <c r="F26" s="175" t="s">
        <v>106</v>
      </c>
      <c r="G26" s="175" t="s">
        <v>29</v>
      </c>
      <c r="H26" s="177" t="s">
        <v>107</v>
      </c>
      <c r="I26" s="101" t="s">
        <v>30</v>
      </c>
      <c r="J26" s="101" t="s">
        <v>30</v>
      </c>
      <c r="K26" s="477">
        <f>K27+K87</f>
        <v>4625.3427199999996</v>
      </c>
      <c r="L26" s="195">
        <f>L27+L87</f>
        <v>3212.9487199999999</v>
      </c>
      <c r="M26" s="196">
        <f>M27+M87</f>
        <v>1898.5330000000001</v>
      </c>
    </row>
    <row r="27" spans="1:13" ht="21.75" x14ac:dyDescent="0.2">
      <c r="A27" s="412" t="s">
        <v>83</v>
      </c>
      <c r="B27" s="176" t="s">
        <v>17</v>
      </c>
      <c r="C27" s="175" t="s">
        <v>18</v>
      </c>
      <c r="D27" s="177" t="s">
        <v>19</v>
      </c>
      <c r="E27" s="100" t="s">
        <v>18</v>
      </c>
      <c r="F27" s="175" t="s">
        <v>106</v>
      </c>
      <c r="G27" s="175" t="s">
        <v>18</v>
      </c>
      <c r="H27" s="177" t="s">
        <v>107</v>
      </c>
      <c r="I27" s="101" t="s">
        <v>30</v>
      </c>
      <c r="J27" s="101" t="s">
        <v>30</v>
      </c>
      <c r="K27" s="477">
        <f>K28+K77+K82</f>
        <v>4573.1779999999999</v>
      </c>
      <c r="L27" s="194">
        <f>L28+L77+L82</f>
        <v>3160.7839999999997</v>
      </c>
      <c r="M27" s="201">
        <f>M28+M77+M82</f>
        <v>1846.3682800000001</v>
      </c>
    </row>
    <row r="28" spans="1:13" ht="13.5" x14ac:dyDescent="0.2">
      <c r="A28" s="469" t="s">
        <v>2</v>
      </c>
      <c r="B28" s="176" t="s">
        <v>17</v>
      </c>
      <c r="C28" s="175" t="s">
        <v>18</v>
      </c>
      <c r="D28" s="177" t="s">
        <v>19</v>
      </c>
      <c r="E28" s="100" t="s">
        <v>18</v>
      </c>
      <c r="F28" s="175" t="s">
        <v>106</v>
      </c>
      <c r="G28" s="175" t="s">
        <v>18</v>
      </c>
      <c r="H28" s="177" t="s">
        <v>114</v>
      </c>
      <c r="I28" s="101" t="s">
        <v>30</v>
      </c>
      <c r="J28" s="101" t="s">
        <v>30</v>
      </c>
      <c r="K28" s="477">
        <f>K29+K41+K69+K65</f>
        <v>4545.1779999999999</v>
      </c>
      <c r="L28" s="194">
        <f t="shared" ref="L28:M28" si="2">L29+L41+L69+L65</f>
        <v>3160.7839999999997</v>
      </c>
      <c r="M28" s="201">
        <f t="shared" si="2"/>
        <v>1846.3682800000001</v>
      </c>
    </row>
    <row r="29" spans="1:13" x14ac:dyDescent="0.2">
      <c r="A29" s="414" t="s">
        <v>62</v>
      </c>
      <c r="B29" s="176" t="s">
        <v>17</v>
      </c>
      <c r="C29" s="175" t="s">
        <v>18</v>
      </c>
      <c r="D29" s="177" t="s">
        <v>19</v>
      </c>
      <c r="E29" s="100" t="s">
        <v>18</v>
      </c>
      <c r="F29" s="175" t="s">
        <v>106</v>
      </c>
      <c r="G29" s="175" t="s">
        <v>18</v>
      </c>
      <c r="H29" s="177" t="s">
        <v>114</v>
      </c>
      <c r="I29" s="101" t="s">
        <v>61</v>
      </c>
      <c r="J29" s="101" t="s">
        <v>30</v>
      </c>
      <c r="K29" s="477">
        <f>K31+K33+K38</f>
        <v>2894.0639999999999</v>
      </c>
      <c r="L29" s="194">
        <f>L31+L33+L38</f>
        <v>2894.0639999999999</v>
      </c>
      <c r="M29" s="201">
        <f>M31+M33+M38</f>
        <v>1846.3682800000001</v>
      </c>
    </row>
    <row r="30" spans="1:13" x14ac:dyDescent="0.2">
      <c r="A30" s="547" t="s">
        <v>84</v>
      </c>
      <c r="B30" s="535" t="s">
        <v>17</v>
      </c>
      <c r="C30" s="536" t="s">
        <v>18</v>
      </c>
      <c r="D30" s="537" t="s">
        <v>19</v>
      </c>
      <c r="E30" s="538" t="s">
        <v>18</v>
      </c>
      <c r="F30" s="536" t="s">
        <v>106</v>
      </c>
      <c r="G30" s="536" t="s">
        <v>18</v>
      </c>
      <c r="H30" s="537" t="s">
        <v>114</v>
      </c>
      <c r="I30" s="539" t="s">
        <v>26</v>
      </c>
      <c r="J30" s="539" t="s">
        <v>30</v>
      </c>
      <c r="K30" s="540">
        <f t="shared" ref="K30:M31" si="3">K31</f>
        <v>2222.7829999999999</v>
      </c>
      <c r="L30" s="548">
        <f t="shared" si="3"/>
        <v>2222.7829999999999</v>
      </c>
      <c r="M30" s="549">
        <f t="shared" si="3"/>
        <v>1418.1010000000001</v>
      </c>
    </row>
    <row r="31" spans="1:13" x14ac:dyDescent="0.2">
      <c r="A31" s="161" t="s">
        <v>85</v>
      </c>
      <c r="B31" s="102" t="s">
        <v>17</v>
      </c>
      <c r="C31" s="179" t="s">
        <v>18</v>
      </c>
      <c r="D31" s="180" t="s">
        <v>19</v>
      </c>
      <c r="E31" s="178" t="s">
        <v>18</v>
      </c>
      <c r="F31" s="179" t="s">
        <v>106</v>
      </c>
      <c r="G31" s="179" t="s">
        <v>18</v>
      </c>
      <c r="H31" s="180" t="s">
        <v>114</v>
      </c>
      <c r="I31" s="103" t="s">
        <v>26</v>
      </c>
      <c r="J31" s="103" t="s">
        <v>60</v>
      </c>
      <c r="K31" s="478">
        <f t="shared" si="3"/>
        <v>2222.7829999999999</v>
      </c>
      <c r="L31" s="198">
        <f t="shared" si="3"/>
        <v>2222.7829999999999</v>
      </c>
      <c r="M31" s="199">
        <f t="shared" si="3"/>
        <v>1418.1010000000001</v>
      </c>
    </row>
    <row r="32" spans="1:13" x14ac:dyDescent="0.2">
      <c r="A32" s="371" t="s">
        <v>4</v>
      </c>
      <c r="B32" s="351" t="s">
        <v>17</v>
      </c>
      <c r="C32" s="352" t="s">
        <v>18</v>
      </c>
      <c r="D32" s="353" t="s">
        <v>19</v>
      </c>
      <c r="E32" s="354" t="s">
        <v>18</v>
      </c>
      <c r="F32" s="352" t="s">
        <v>106</v>
      </c>
      <c r="G32" s="352" t="s">
        <v>18</v>
      </c>
      <c r="H32" s="353" t="s">
        <v>114</v>
      </c>
      <c r="I32" s="400" t="s">
        <v>26</v>
      </c>
      <c r="J32" s="397" t="s">
        <v>110</v>
      </c>
      <c r="K32" s="479">
        <v>2222.7829999999999</v>
      </c>
      <c r="L32" s="391">
        <v>2222.7829999999999</v>
      </c>
      <c r="M32" s="392">
        <v>1418.1010000000001</v>
      </c>
    </row>
    <row r="33" spans="1:13" ht="21.75" x14ac:dyDescent="0.2">
      <c r="A33" s="550" t="s">
        <v>115</v>
      </c>
      <c r="B33" s="535" t="s">
        <v>17</v>
      </c>
      <c r="C33" s="536" t="s">
        <v>18</v>
      </c>
      <c r="D33" s="537" t="s">
        <v>19</v>
      </c>
      <c r="E33" s="538" t="s">
        <v>18</v>
      </c>
      <c r="F33" s="536" t="s">
        <v>106</v>
      </c>
      <c r="G33" s="536" t="s">
        <v>18</v>
      </c>
      <c r="H33" s="537" t="s">
        <v>114</v>
      </c>
      <c r="I33" s="539" t="s">
        <v>116</v>
      </c>
      <c r="J33" s="539" t="s">
        <v>30</v>
      </c>
      <c r="K33" s="540">
        <f>K34+K36</f>
        <v>0</v>
      </c>
      <c r="L33" s="548">
        <f>L34+L36</f>
        <v>0</v>
      </c>
      <c r="M33" s="549">
        <f>M34+M36</f>
        <v>0</v>
      </c>
    </row>
    <row r="34" spans="1:13" x14ac:dyDescent="0.2">
      <c r="A34" s="161" t="s">
        <v>85</v>
      </c>
      <c r="B34" s="102" t="s">
        <v>17</v>
      </c>
      <c r="C34" s="179" t="s">
        <v>18</v>
      </c>
      <c r="D34" s="180" t="s">
        <v>19</v>
      </c>
      <c r="E34" s="178" t="s">
        <v>18</v>
      </c>
      <c r="F34" s="179" t="s">
        <v>106</v>
      </c>
      <c r="G34" s="179" t="s">
        <v>18</v>
      </c>
      <c r="H34" s="180" t="s">
        <v>114</v>
      </c>
      <c r="I34" s="103" t="s">
        <v>116</v>
      </c>
      <c r="J34" s="103" t="s">
        <v>60</v>
      </c>
      <c r="K34" s="478">
        <f>K35</f>
        <v>0</v>
      </c>
      <c r="L34" s="198">
        <f>L35</f>
        <v>0</v>
      </c>
      <c r="M34" s="199">
        <f>M35</f>
        <v>0</v>
      </c>
    </row>
    <row r="35" spans="1:13" x14ac:dyDescent="0.2">
      <c r="A35" s="371" t="s">
        <v>5</v>
      </c>
      <c r="B35" s="351" t="s">
        <v>17</v>
      </c>
      <c r="C35" s="352" t="s">
        <v>18</v>
      </c>
      <c r="D35" s="353" t="s">
        <v>19</v>
      </c>
      <c r="E35" s="354" t="s">
        <v>18</v>
      </c>
      <c r="F35" s="352" t="s">
        <v>106</v>
      </c>
      <c r="G35" s="352" t="s">
        <v>18</v>
      </c>
      <c r="H35" s="353" t="s">
        <v>114</v>
      </c>
      <c r="I35" s="400" t="s">
        <v>116</v>
      </c>
      <c r="J35" s="397" t="s">
        <v>117</v>
      </c>
      <c r="K35" s="479">
        <v>0</v>
      </c>
      <c r="L35" s="391">
        <v>0</v>
      </c>
      <c r="M35" s="392">
        <v>0</v>
      </c>
    </row>
    <row r="36" spans="1:13" x14ac:dyDescent="0.2">
      <c r="A36" s="415" t="s">
        <v>454</v>
      </c>
      <c r="B36" s="102" t="s">
        <v>17</v>
      </c>
      <c r="C36" s="179" t="s">
        <v>18</v>
      </c>
      <c r="D36" s="180" t="s">
        <v>19</v>
      </c>
      <c r="E36" s="178" t="s">
        <v>18</v>
      </c>
      <c r="F36" s="179" t="s">
        <v>106</v>
      </c>
      <c r="G36" s="179" t="s">
        <v>18</v>
      </c>
      <c r="H36" s="180" t="s">
        <v>109</v>
      </c>
      <c r="I36" s="103" t="s">
        <v>116</v>
      </c>
      <c r="J36" s="103" t="s">
        <v>39</v>
      </c>
      <c r="K36" s="480">
        <f>K37</f>
        <v>0</v>
      </c>
      <c r="L36" s="202">
        <f>L37</f>
        <v>0</v>
      </c>
      <c r="M36" s="203">
        <f>M37</f>
        <v>0</v>
      </c>
    </row>
    <row r="37" spans="1:13" x14ac:dyDescent="0.2">
      <c r="A37" s="416" t="s">
        <v>455</v>
      </c>
      <c r="B37" s="384" t="s">
        <v>17</v>
      </c>
      <c r="C37" s="385" t="s">
        <v>18</v>
      </c>
      <c r="D37" s="386" t="s">
        <v>19</v>
      </c>
      <c r="E37" s="387" t="s">
        <v>18</v>
      </c>
      <c r="F37" s="385" t="s">
        <v>106</v>
      </c>
      <c r="G37" s="385" t="s">
        <v>18</v>
      </c>
      <c r="H37" s="386" t="s">
        <v>109</v>
      </c>
      <c r="I37" s="397" t="s">
        <v>116</v>
      </c>
      <c r="J37" s="397" t="s">
        <v>42</v>
      </c>
      <c r="K37" s="479">
        <v>0</v>
      </c>
      <c r="L37" s="391"/>
      <c r="M37" s="392"/>
    </row>
    <row r="38" spans="1:13" ht="23.25" customHeight="1" x14ac:dyDescent="0.2">
      <c r="A38" s="550" t="s">
        <v>86</v>
      </c>
      <c r="B38" s="535" t="s">
        <v>17</v>
      </c>
      <c r="C38" s="536" t="s">
        <v>18</v>
      </c>
      <c r="D38" s="537" t="s">
        <v>19</v>
      </c>
      <c r="E38" s="538" t="s">
        <v>18</v>
      </c>
      <c r="F38" s="536" t="s">
        <v>106</v>
      </c>
      <c r="G38" s="536" t="s">
        <v>18</v>
      </c>
      <c r="H38" s="537" t="s">
        <v>114</v>
      </c>
      <c r="I38" s="539" t="s">
        <v>59</v>
      </c>
      <c r="J38" s="539" t="s">
        <v>30</v>
      </c>
      <c r="K38" s="540">
        <f t="shared" ref="K38:M39" si="4">K39</f>
        <v>671.28099999999995</v>
      </c>
      <c r="L38" s="541">
        <f>L39</f>
        <v>671.28099999999995</v>
      </c>
      <c r="M38" s="542">
        <f t="shared" si="4"/>
        <v>428.26728000000003</v>
      </c>
    </row>
    <row r="39" spans="1:13" x14ac:dyDescent="0.2">
      <c r="A39" s="161" t="s">
        <v>85</v>
      </c>
      <c r="B39" s="176" t="s">
        <v>17</v>
      </c>
      <c r="C39" s="179" t="s">
        <v>18</v>
      </c>
      <c r="D39" s="180" t="s">
        <v>19</v>
      </c>
      <c r="E39" s="100" t="s">
        <v>18</v>
      </c>
      <c r="F39" s="175" t="s">
        <v>106</v>
      </c>
      <c r="G39" s="179" t="s">
        <v>18</v>
      </c>
      <c r="H39" s="180" t="s">
        <v>114</v>
      </c>
      <c r="I39" s="103" t="s">
        <v>59</v>
      </c>
      <c r="J39" s="103" t="s">
        <v>60</v>
      </c>
      <c r="K39" s="478">
        <f t="shared" si="4"/>
        <v>671.28099999999995</v>
      </c>
      <c r="L39" s="198">
        <f t="shared" si="4"/>
        <v>671.28099999999995</v>
      </c>
      <c r="M39" s="199">
        <f t="shared" si="4"/>
        <v>428.26728000000003</v>
      </c>
    </row>
    <row r="40" spans="1:13" x14ac:dyDescent="0.2">
      <c r="A40" s="371" t="s">
        <v>87</v>
      </c>
      <c r="B40" s="384" t="s">
        <v>17</v>
      </c>
      <c r="C40" s="352" t="s">
        <v>18</v>
      </c>
      <c r="D40" s="353" t="s">
        <v>19</v>
      </c>
      <c r="E40" s="387" t="s">
        <v>18</v>
      </c>
      <c r="F40" s="385" t="s">
        <v>106</v>
      </c>
      <c r="G40" s="352" t="s">
        <v>18</v>
      </c>
      <c r="H40" s="353" t="s">
        <v>114</v>
      </c>
      <c r="I40" s="400" t="s">
        <v>59</v>
      </c>
      <c r="J40" s="397" t="s">
        <v>111</v>
      </c>
      <c r="K40" s="479">
        <v>671.28099999999995</v>
      </c>
      <c r="L40" s="391">
        <v>671.28099999999995</v>
      </c>
      <c r="M40" s="392">
        <v>428.26728000000003</v>
      </c>
    </row>
    <row r="41" spans="1:13" ht="14.25" customHeight="1" x14ac:dyDescent="0.2">
      <c r="A41" s="417" t="s">
        <v>147</v>
      </c>
      <c r="B41" s="176" t="s">
        <v>17</v>
      </c>
      <c r="C41" s="179" t="s">
        <v>18</v>
      </c>
      <c r="D41" s="180" t="s">
        <v>19</v>
      </c>
      <c r="E41" s="100" t="s">
        <v>18</v>
      </c>
      <c r="F41" s="175" t="s">
        <v>106</v>
      </c>
      <c r="G41" s="179" t="s">
        <v>18</v>
      </c>
      <c r="H41" s="180" t="s">
        <v>114</v>
      </c>
      <c r="I41" s="103" t="s">
        <v>63</v>
      </c>
      <c r="J41" s="104" t="s">
        <v>30</v>
      </c>
      <c r="K41" s="480">
        <f>K42+K50+K60</f>
        <v>1646.114</v>
      </c>
      <c r="L41" s="480">
        <f t="shared" ref="L41:M41" si="5">L42+L50+L60</f>
        <v>266.72000000000003</v>
      </c>
      <c r="M41" s="480">
        <f t="shared" si="5"/>
        <v>0</v>
      </c>
    </row>
    <row r="42" spans="1:13" x14ac:dyDescent="0.2">
      <c r="A42" s="550" t="s">
        <v>118</v>
      </c>
      <c r="B42" s="535" t="s">
        <v>17</v>
      </c>
      <c r="C42" s="536" t="s">
        <v>18</v>
      </c>
      <c r="D42" s="537" t="s">
        <v>19</v>
      </c>
      <c r="E42" s="538" t="s">
        <v>18</v>
      </c>
      <c r="F42" s="536" t="s">
        <v>106</v>
      </c>
      <c r="G42" s="536" t="s">
        <v>18</v>
      </c>
      <c r="H42" s="537" t="s">
        <v>114</v>
      </c>
      <c r="I42" s="551" t="s">
        <v>64</v>
      </c>
      <c r="J42" s="551" t="s">
        <v>30</v>
      </c>
      <c r="K42" s="540">
        <f>K43+K47</f>
        <v>260.51400000000001</v>
      </c>
      <c r="L42" s="548">
        <f>L43+L47</f>
        <v>81.72</v>
      </c>
      <c r="M42" s="549">
        <f>M43+M47</f>
        <v>0</v>
      </c>
    </row>
    <row r="43" spans="1:13" x14ac:dyDescent="0.2">
      <c r="A43" s="161" t="s">
        <v>140</v>
      </c>
      <c r="B43" s="176" t="s">
        <v>17</v>
      </c>
      <c r="C43" s="175" t="s">
        <v>18</v>
      </c>
      <c r="D43" s="177" t="s">
        <v>19</v>
      </c>
      <c r="E43" s="100" t="s">
        <v>18</v>
      </c>
      <c r="F43" s="175" t="s">
        <v>106</v>
      </c>
      <c r="G43" s="175" t="s">
        <v>18</v>
      </c>
      <c r="H43" s="177" t="s">
        <v>114</v>
      </c>
      <c r="I43" s="105" t="s">
        <v>64</v>
      </c>
      <c r="J43" s="105" t="s">
        <v>35</v>
      </c>
      <c r="K43" s="477">
        <f>K44</f>
        <v>260.51400000000001</v>
      </c>
      <c r="L43" s="194">
        <f>L44</f>
        <v>81.72</v>
      </c>
      <c r="M43" s="201">
        <f>M44</f>
        <v>0</v>
      </c>
    </row>
    <row r="44" spans="1:13" x14ac:dyDescent="0.2">
      <c r="A44" s="161" t="s">
        <v>119</v>
      </c>
      <c r="B44" s="176" t="s">
        <v>17</v>
      </c>
      <c r="C44" s="179" t="s">
        <v>18</v>
      </c>
      <c r="D44" s="180" t="s">
        <v>19</v>
      </c>
      <c r="E44" s="100" t="s">
        <v>18</v>
      </c>
      <c r="F44" s="175" t="s">
        <v>106</v>
      </c>
      <c r="G44" s="179" t="s">
        <v>18</v>
      </c>
      <c r="H44" s="180" t="s">
        <v>114</v>
      </c>
      <c r="I44" s="103" t="s">
        <v>64</v>
      </c>
      <c r="J44" s="103" t="s">
        <v>39</v>
      </c>
      <c r="K44" s="478">
        <f>K45+K46</f>
        <v>260.51400000000001</v>
      </c>
      <c r="L44" s="198">
        <f>L45+L46</f>
        <v>81.72</v>
      </c>
      <c r="M44" s="199">
        <f>M45+M46</f>
        <v>0</v>
      </c>
    </row>
    <row r="45" spans="1:13" x14ac:dyDescent="0.2">
      <c r="A45" s="371" t="s">
        <v>120</v>
      </c>
      <c r="B45" s="384" t="s">
        <v>17</v>
      </c>
      <c r="C45" s="352" t="s">
        <v>18</v>
      </c>
      <c r="D45" s="353" t="s">
        <v>19</v>
      </c>
      <c r="E45" s="387" t="s">
        <v>18</v>
      </c>
      <c r="F45" s="385" t="s">
        <v>106</v>
      </c>
      <c r="G45" s="352" t="s">
        <v>18</v>
      </c>
      <c r="H45" s="353" t="s">
        <v>114</v>
      </c>
      <c r="I45" s="400" t="s">
        <v>64</v>
      </c>
      <c r="J45" s="397" t="s">
        <v>66</v>
      </c>
      <c r="K45" s="479">
        <v>81.72</v>
      </c>
      <c r="L45" s="391">
        <v>81.72</v>
      </c>
      <c r="M45" s="392">
        <v>0</v>
      </c>
    </row>
    <row r="46" spans="1:13" x14ac:dyDescent="0.2">
      <c r="A46" s="371" t="s">
        <v>121</v>
      </c>
      <c r="B46" s="384" t="s">
        <v>17</v>
      </c>
      <c r="C46" s="352" t="s">
        <v>18</v>
      </c>
      <c r="D46" s="353" t="s">
        <v>19</v>
      </c>
      <c r="E46" s="387" t="s">
        <v>18</v>
      </c>
      <c r="F46" s="385" t="s">
        <v>106</v>
      </c>
      <c r="G46" s="352" t="s">
        <v>18</v>
      </c>
      <c r="H46" s="353" t="s">
        <v>114</v>
      </c>
      <c r="I46" s="400" t="s">
        <v>64</v>
      </c>
      <c r="J46" s="397" t="s">
        <v>42</v>
      </c>
      <c r="K46" s="479">
        <v>178.79400000000001</v>
      </c>
      <c r="L46" s="391">
        <v>0</v>
      </c>
      <c r="M46" s="392">
        <v>0</v>
      </c>
    </row>
    <row r="47" spans="1:13" x14ac:dyDescent="0.2">
      <c r="A47" s="161" t="s">
        <v>7</v>
      </c>
      <c r="B47" s="176" t="s">
        <v>17</v>
      </c>
      <c r="C47" s="179" t="s">
        <v>18</v>
      </c>
      <c r="D47" s="180" t="s">
        <v>19</v>
      </c>
      <c r="E47" s="100" t="s">
        <v>18</v>
      </c>
      <c r="F47" s="175" t="s">
        <v>106</v>
      </c>
      <c r="G47" s="179" t="s">
        <v>18</v>
      </c>
      <c r="H47" s="180" t="s">
        <v>114</v>
      </c>
      <c r="I47" s="103" t="s">
        <v>64</v>
      </c>
      <c r="J47" s="103" t="s">
        <v>32</v>
      </c>
      <c r="K47" s="480">
        <f>SUM(K48:K49)</f>
        <v>0</v>
      </c>
      <c r="L47" s="202">
        <f>SUM(L48:L49)</f>
        <v>0</v>
      </c>
      <c r="M47" s="203">
        <f>SUM(M48:M49)</f>
        <v>0</v>
      </c>
    </row>
    <row r="48" spans="1:13" x14ac:dyDescent="0.2">
      <c r="A48" s="161" t="s">
        <v>8</v>
      </c>
      <c r="B48" s="176" t="s">
        <v>17</v>
      </c>
      <c r="C48" s="179" t="s">
        <v>18</v>
      </c>
      <c r="D48" s="180" t="s">
        <v>19</v>
      </c>
      <c r="E48" s="100" t="s">
        <v>18</v>
      </c>
      <c r="F48" s="175" t="s">
        <v>106</v>
      </c>
      <c r="G48" s="179" t="s">
        <v>18</v>
      </c>
      <c r="H48" s="180" t="s">
        <v>114</v>
      </c>
      <c r="I48" s="103" t="s">
        <v>64</v>
      </c>
      <c r="J48" s="104" t="s">
        <v>65</v>
      </c>
      <c r="K48" s="480">
        <v>0</v>
      </c>
      <c r="L48" s="206"/>
      <c r="M48" s="207"/>
    </row>
    <row r="49" spans="1:13" x14ac:dyDescent="0.2">
      <c r="A49" s="161" t="s">
        <v>9</v>
      </c>
      <c r="B49" s="176" t="s">
        <v>17</v>
      </c>
      <c r="C49" s="179" t="s">
        <v>18</v>
      </c>
      <c r="D49" s="180" t="s">
        <v>19</v>
      </c>
      <c r="E49" s="100" t="s">
        <v>18</v>
      </c>
      <c r="F49" s="175" t="s">
        <v>106</v>
      </c>
      <c r="G49" s="179" t="s">
        <v>18</v>
      </c>
      <c r="H49" s="180" t="s">
        <v>114</v>
      </c>
      <c r="I49" s="103" t="s">
        <v>64</v>
      </c>
      <c r="J49" s="104" t="s">
        <v>33</v>
      </c>
      <c r="K49" s="480">
        <v>0</v>
      </c>
      <c r="L49" s="206"/>
      <c r="M49" s="207"/>
    </row>
    <row r="50" spans="1:13" ht="21.75" x14ac:dyDescent="0.2">
      <c r="A50" s="550" t="s">
        <v>122</v>
      </c>
      <c r="B50" s="535" t="s">
        <v>17</v>
      </c>
      <c r="C50" s="536" t="s">
        <v>18</v>
      </c>
      <c r="D50" s="537" t="s">
        <v>19</v>
      </c>
      <c r="E50" s="538" t="s">
        <v>18</v>
      </c>
      <c r="F50" s="536" t="s">
        <v>106</v>
      </c>
      <c r="G50" s="536" t="s">
        <v>18</v>
      </c>
      <c r="H50" s="537" t="s">
        <v>114</v>
      </c>
      <c r="I50" s="551" t="s">
        <v>20</v>
      </c>
      <c r="J50" s="551" t="s">
        <v>30</v>
      </c>
      <c r="K50" s="540">
        <f>K51+K57</f>
        <v>1170.5999999999999</v>
      </c>
      <c r="L50" s="548">
        <f>L51+L57</f>
        <v>7</v>
      </c>
      <c r="M50" s="549">
        <f>M51+M57</f>
        <v>0</v>
      </c>
    </row>
    <row r="51" spans="1:13" x14ac:dyDescent="0.2">
      <c r="A51" s="161" t="s">
        <v>140</v>
      </c>
      <c r="B51" s="176" t="s">
        <v>17</v>
      </c>
      <c r="C51" s="175" t="s">
        <v>18</v>
      </c>
      <c r="D51" s="177" t="s">
        <v>19</v>
      </c>
      <c r="E51" s="100" t="s">
        <v>18</v>
      </c>
      <c r="F51" s="175" t="s">
        <v>106</v>
      </c>
      <c r="G51" s="175" t="s">
        <v>18</v>
      </c>
      <c r="H51" s="177" t="s">
        <v>114</v>
      </c>
      <c r="I51" s="105" t="s">
        <v>20</v>
      </c>
      <c r="J51" s="105" t="s">
        <v>35</v>
      </c>
      <c r="K51" s="477">
        <f>K52</f>
        <v>346.6</v>
      </c>
      <c r="L51" s="194">
        <f>L52</f>
        <v>7</v>
      </c>
      <c r="M51" s="201">
        <f>M52</f>
        <v>0</v>
      </c>
    </row>
    <row r="52" spans="1:13" x14ac:dyDescent="0.2">
      <c r="A52" s="161" t="s">
        <v>119</v>
      </c>
      <c r="B52" s="176" t="s">
        <v>17</v>
      </c>
      <c r="C52" s="179" t="s">
        <v>18</v>
      </c>
      <c r="D52" s="180" t="s">
        <v>19</v>
      </c>
      <c r="E52" s="100" t="s">
        <v>18</v>
      </c>
      <c r="F52" s="175" t="s">
        <v>106</v>
      </c>
      <c r="G52" s="179" t="s">
        <v>18</v>
      </c>
      <c r="H52" s="180" t="s">
        <v>114</v>
      </c>
      <c r="I52" s="103" t="s">
        <v>20</v>
      </c>
      <c r="J52" s="103" t="s">
        <v>39</v>
      </c>
      <c r="K52" s="478">
        <f>SUM(K53:K56)</f>
        <v>346.6</v>
      </c>
      <c r="L52" s="197">
        <f>SUM(L53:L56)</f>
        <v>7</v>
      </c>
      <c r="M52" s="200">
        <f>SUM(M53:M56)</f>
        <v>0</v>
      </c>
    </row>
    <row r="53" spans="1:13" x14ac:dyDescent="0.2">
      <c r="A53" s="371" t="s">
        <v>51</v>
      </c>
      <c r="B53" s="282" t="s">
        <v>17</v>
      </c>
      <c r="C53" s="287" t="s">
        <v>18</v>
      </c>
      <c r="D53" s="288" t="s">
        <v>19</v>
      </c>
      <c r="E53" s="285" t="s">
        <v>18</v>
      </c>
      <c r="F53" s="283" t="s">
        <v>106</v>
      </c>
      <c r="G53" s="287" t="s">
        <v>18</v>
      </c>
      <c r="H53" s="288" t="s">
        <v>114</v>
      </c>
      <c r="I53" s="290" t="s">
        <v>20</v>
      </c>
      <c r="J53" s="104" t="s">
        <v>50</v>
      </c>
      <c r="K53" s="480"/>
      <c r="L53" s="206"/>
      <c r="M53" s="207"/>
    </row>
    <row r="54" spans="1:13" x14ac:dyDescent="0.2">
      <c r="A54" s="371" t="s">
        <v>6</v>
      </c>
      <c r="B54" s="384" t="s">
        <v>17</v>
      </c>
      <c r="C54" s="352" t="s">
        <v>18</v>
      </c>
      <c r="D54" s="353" t="s">
        <v>19</v>
      </c>
      <c r="E54" s="387" t="s">
        <v>18</v>
      </c>
      <c r="F54" s="385" t="s">
        <v>106</v>
      </c>
      <c r="G54" s="352" t="s">
        <v>18</v>
      </c>
      <c r="H54" s="353" t="s">
        <v>114</v>
      </c>
      <c r="I54" s="400" t="s">
        <v>20</v>
      </c>
      <c r="J54" s="397" t="s">
        <v>40</v>
      </c>
      <c r="K54" s="479">
        <v>7</v>
      </c>
      <c r="L54" s="391">
        <v>7</v>
      </c>
      <c r="M54" s="392">
        <v>0</v>
      </c>
    </row>
    <row r="55" spans="1:13" x14ac:dyDescent="0.2">
      <c r="A55" s="371" t="s">
        <v>123</v>
      </c>
      <c r="B55" s="384" t="s">
        <v>17</v>
      </c>
      <c r="C55" s="352" t="s">
        <v>18</v>
      </c>
      <c r="D55" s="353" t="s">
        <v>19</v>
      </c>
      <c r="E55" s="387" t="s">
        <v>18</v>
      </c>
      <c r="F55" s="385" t="s">
        <v>106</v>
      </c>
      <c r="G55" s="352" t="s">
        <v>18</v>
      </c>
      <c r="H55" s="353" t="s">
        <v>114</v>
      </c>
      <c r="I55" s="400" t="s">
        <v>20</v>
      </c>
      <c r="J55" s="397" t="s">
        <v>47</v>
      </c>
      <c r="K55" s="479">
        <v>174</v>
      </c>
      <c r="L55" s="391">
        <v>0</v>
      </c>
      <c r="M55" s="392">
        <v>0</v>
      </c>
    </row>
    <row r="56" spans="1:13" x14ac:dyDescent="0.2">
      <c r="A56" s="371" t="s">
        <v>121</v>
      </c>
      <c r="B56" s="384" t="s">
        <v>17</v>
      </c>
      <c r="C56" s="352" t="s">
        <v>18</v>
      </c>
      <c r="D56" s="353" t="s">
        <v>19</v>
      </c>
      <c r="E56" s="387" t="s">
        <v>18</v>
      </c>
      <c r="F56" s="385" t="s">
        <v>106</v>
      </c>
      <c r="G56" s="352" t="s">
        <v>18</v>
      </c>
      <c r="H56" s="353" t="s">
        <v>114</v>
      </c>
      <c r="I56" s="400" t="s">
        <v>20</v>
      </c>
      <c r="J56" s="397" t="s">
        <v>42</v>
      </c>
      <c r="K56" s="479">
        <v>165.6</v>
      </c>
      <c r="L56" s="391">
        <v>0</v>
      </c>
      <c r="M56" s="392">
        <v>0</v>
      </c>
    </row>
    <row r="57" spans="1:13" x14ac:dyDescent="0.2">
      <c r="A57" s="161" t="s">
        <v>7</v>
      </c>
      <c r="B57" s="176" t="s">
        <v>17</v>
      </c>
      <c r="C57" s="179" t="s">
        <v>18</v>
      </c>
      <c r="D57" s="180" t="s">
        <v>19</v>
      </c>
      <c r="E57" s="100" t="s">
        <v>18</v>
      </c>
      <c r="F57" s="175" t="s">
        <v>106</v>
      </c>
      <c r="G57" s="179" t="s">
        <v>18</v>
      </c>
      <c r="H57" s="180" t="s">
        <v>114</v>
      </c>
      <c r="I57" s="103" t="s">
        <v>20</v>
      </c>
      <c r="J57" s="103" t="s">
        <v>32</v>
      </c>
      <c r="K57" s="478">
        <f>K58+K59</f>
        <v>824</v>
      </c>
      <c r="L57" s="197">
        <f>L58+L59</f>
        <v>0</v>
      </c>
      <c r="M57" s="200">
        <f>M58+M59</f>
        <v>0</v>
      </c>
    </row>
    <row r="58" spans="1:13" x14ac:dyDescent="0.2">
      <c r="A58" s="371" t="s">
        <v>8</v>
      </c>
      <c r="B58" s="282" t="s">
        <v>17</v>
      </c>
      <c r="C58" s="287" t="s">
        <v>18</v>
      </c>
      <c r="D58" s="288" t="s">
        <v>19</v>
      </c>
      <c r="E58" s="285" t="s">
        <v>18</v>
      </c>
      <c r="F58" s="283" t="s">
        <v>106</v>
      </c>
      <c r="G58" s="287" t="s">
        <v>18</v>
      </c>
      <c r="H58" s="288" t="s">
        <v>114</v>
      </c>
      <c r="I58" s="290" t="s">
        <v>20</v>
      </c>
      <c r="J58" s="104" t="s">
        <v>65</v>
      </c>
      <c r="K58" s="480">
        <v>0</v>
      </c>
      <c r="L58" s="206"/>
      <c r="M58" s="207"/>
    </row>
    <row r="59" spans="1:13" x14ac:dyDescent="0.2">
      <c r="A59" s="371" t="s">
        <v>9</v>
      </c>
      <c r="B59" s="384" t="s">
        <v>17</v>
      </c>
      <c r="C59" s="352" t="s">
        <v>18</v>
      </c>
      <c r="D59" s="353" t="s">
        <v>19</v>
      </c>
      <c r="E59" s="387" t="s">
        <v>18</v>
      </c>
      <c r="F59" s="385" t="s">
        <v>106</v>
      </c>
      <c r="G59" s="352" t="s">
        <v>18</v>
      </c>
      <c r="H59" s="353" t="s">
        <v>114</v>
      </c>
      <c r="I59" s="400" t="s">
        <v>20</v>
      </c>
      <c r="J59" s="397" t="s">
        <v>33</v>
      </c>
      <c r="K59" s="479">
        <v>824</v>
      </c>
      <c r="L59" s="391">
        <v>0</v>
      </c>
      <c r="M59" s="392">
        <v>0</v>
      </c>
    </row>
    <row r="60" spans="1:13" x14ac:dyDescent="0.2">
      <c r="A60" s="550" t="s">
        <v>545</v>
      </c>
      <c r="B60" s="552" t="s">
        <v>17</v>
      </c>
      <c r="C60" s="347" t="s">
        <v>18</v>
      </c>
      <c r="D60" s="348" t="s">
        <v>19</v>
      </c>
      <c r="E60" s="553" t="s">
        <v>18</v>
      </c>
      <c r="F60" s="554" t="s">
        <v>106</v>
      </c>
      <c r="G60" s="347" t="s">
        <v>18</v>
      </c>
      <c r="H60" s="348" t="s">
        <v>114</v>
      </c>
      <c r="I60" s="555" t="s">
        <v>544</v>
      </c>
      <c r="J60" s="556" t="s">
        <v>30</v>
      </c>
      <c r="K60" s="557">
        <f>K61</f>
        <v>215</v>
      </c>
      <c r="L60" s="557">
        <f t="shared" ref="L60:M60" si="6">L61</f>
        <v>178</v>
      </c>
      <c r="M60" s="557">
        <f t="shared" si="6"/>
        <v>0</v>
      </c>
    </row>
    <row r="61" spans="1:13" x14ac:dyDescent="0.2">
      <c r="A61" s="161" t="s">
        <v>140</v>
      </c>
      <c r="B61" s="457" t="s">
        <v>17</v>
      </c>
      <c r="C61" s="367" t="s">
        <v>18</v>
      </c>
      <c r="D61" s="368" t="s">
        <v>19</v>
      </c>
      <c r="E61" s="460" t="s">
        <v>18</v>
      </c>
      <c r="F61" s="458" t="s">
        <v>106</v>
      </c>
      <c r="G61" s="367" t="s">
        <v>18</v>
      </c>
      <c r="H61" s="368" t="s">
        <v>114</v>
      </c>
      <c r="I61" s="474" t="s">
        <v>544</v>
      </c>
      <c r="J61" s="475" t="s">
        <v>35</v>
      </c>
      <c r="K61" s="481">
        <f>K62</f>
        <v>215</v>
      </c>
      <c r="L61" s="481">
        <f t="shared" ref="L61:M61" si="7">L62</f>
        <v>178</v>
      </c>
      <c r="M61" s="481">
        <f t="shared" si="7"/>
        <v>0</v>
      </c>
    </row>
    <row r="62" spans="1:13" x14ac:dyDescent="0.2">
      <c r="A62" s="161" t="s">
        <v>119</v>
      </c>
      <c r="B62" s="176" t="s">
        <v>17</v>
      </c>
      <c r="C62" s="179" t="s">
        <v>18</v>
      </c>
      <c r="D62" s="180" t="s">
        <v>19</v>
      </c>
      <c r="E62" s="100" t="s">
        <v>18</v>
      </c>
      <c r="F62" s="175" t="s">
        <v>106</v>
      </c>
      <c r="G62" s="179" t="s">
        <v>18</v>
      </c>
      <c r="H62" s="180" t="s">
        <v>114</v>
      </c>
      <c r="I62" s="103" t="s">
        <v>544</v>
      </c>
      <c r="J62" s="103" t="s">
        <v>39</v>
      </c>
      <c r="K62" s="481">
        <f>K63</f>
        <v>215</v>
      </c>
      <c r="L62" s="481">
        <f t="shared" ref="L62:M62" si="8">L63</f>
        <v>178</v>
      </c>
      <c r="M62" s="481">
        <f t="shared" si="8"/>
        <v>0</v>
      </c>
    </row>
    <row r="63" spans="1:13" x14ac:dyDescent="0.2">
      <c r="A63" s="371" t="s">
        <v>6</v>
      </c>
      <c r="B63" s="384" t="s">
        <v>17</v>
      </c>
      <c r="C63" s="352" t="s">
        <v>18</v>
      </c>
      <c r="D63" s="353" t="s">
        <v>19</v>
      </c>
      <c r="E63" s="387" t="s">
        <v>18</v>
      </c>
      <c r="F63" s="385" t="s">
        <v>106</v>
      </c>
      <c r="G63" s="352" t="s">
        <v>18</v>
      </c>
      <c r="H63" s="353" t="s">
        <v>114</v>
      </c>
      <c r="I63" s="400" t="s">
        <v>544</v>
      </c>
      <c r="J63" s="397" t="s">
        <v>40</v>
      </c>
      <c r="K63" s="479">
        <v>215</v>
      </c>
      <c r="L63" s="390">
        <v>178</v>
      </c>
      <c r="M63" s="450"/>
    </row>
    <row r="64" spans="1:13" x14ac:dyDescent="0.2">
      <c r="A64" s="411" t="s">
        <v>446</v>
      </c>
      <c r="B64" s="282" t="s">
        <v>17</v>
      </c>
      <c r="C64" s="287" t="s">
        <v>18</v>
      </c>
      <c r="D64" s="288" t="s">
        <v>19</v>
      </c>
      <c r="E64" s="285" t="s">
        <v>18</v>
      </c>
      <c r="F64" s="283" t="s">
        <v>106</v>
      </c>
      <c r="G64" s="287" t="s">
        <v>18</v>
      </c>
      <c r="H64" s="288" t="s">
        <v>114</v>
      </c>
      <c r="I64" s="290" t="s">
        <v>447</v>
      </c>
      <c r="J64" s="104" t="s">
        <v>30</v>
      </c>
      <c r="K64" s="480">
        <f>K65+K69</f>
        <v>5</v>
      </c>
      <c r="L64" s="202">
        <f t="shared" ref="L64:M64" si="9">L65+L69</f>
        <v>0</v>
      </c>
      <c r="M64" s="203">
        <f t="shared" si="9"/>
        <v>0</v>
      </c>
    </row>
    <row r="65" spans="1:13" x14ac:dyDescent="0.2">
      <c r="A65" s="371" t="s">
        <v>507</v>
      </c>
      <c r="B65" s="282" t="s">
        <v>17</v>
      </c>
      <c r="C65" s="287" t="s">
        <v>18</v>
      </c>
      <c r="D65" s="288" t="s">
        <v>19</v>
      </c>
      <c r="E65" s="285" t="s">
        <v>18</v>
      </c>
      <c r="F65" s="283" t="s">
        <v>106</v>
      </c>
      <c r="G65" s="287" t="s">
        <v>18</v>
      </c>
      <c r="H65" s="288" t="s">
        <v>114</v>
      </c>
      <c r="I65" s="290" t="s">
        <v>508</v>
      </c>
      <c r="J65" s="104" t="s">
        <v>30</v>
      </c>
      <c r="K65" s="480">
        <f>K66</f>
        <v>0</v>
      </c>
      <c r="L65" s="202">
        <f t="shared" ref="L65:M65" si="10">L66</f>
        <v>0</v>
      </c>
      <c r="M65" s="203">
        <f t="shared" si="10"/>
        <v>0</v>
      </c>
    </row>
    <row r="66" spans="1:13" ht="22.5" x14ac:dyDescent="0.2">
      <c r="A66" s="558" t="s">
        <v>509</v>
      </c>
      <c r="B66" s="552" t="s">
        <v>17</v>
      </c>
      <c r="C66" s="347" t="s">
        <v>18</v>
      </c>
      <c r="D66" s="348" t="s">
        <v>19</v>
      </c>
      <c r="E66" s="553" t="s">
        <v>18</v>
      </c>
      <c r="F66" s="554" t="s">
        <v>106</v>
      </c>
      <c r="G66" s="347" t="s">
        <v>18</v>
      </c>
      <c r="H66" s="348" t="s">
        <v>114</v>
      </c>
      <c r="I66" s="555" t="s">
        <v>510</v>
      </c>
      <c r="J66" s="556" t="s">
        <v>30</v>
      </c>
      <c r="K66" s="557">
        <f>K67</f>
        <v>0</v>
      </c>
      <c r="L66" s="559">
        <f t="shared" ref="L66:M66" si="11">L67</f>
        <v>0</v>
      </c>
      <c r="M66" s="560">
        <f t="shared" si="11"/>
        <v>0</v>
      </c>
    </row>
    <row r="67" spans="1:13" x14ac:dyDescent="0.2">
      <c r="A67" s="371" t="s">
        <v>74</v>
      </c>
      <c r="B67" s="282" t="s">
        <v>17</v>
      </c>
      <c r="C67" s="287" t="s">
        <v>18</v>
      </c>
      <c r="D67" s="288" t="s">
        <v>19</v>
      </c>
      <c r="E67" s="285" t="s">
        <v>18</v>
      </c>
      <c r="F67" s="283" t="s">
        <v>106</v>
      </c>
      <c r="G67" s="287" t="s">
        <v>18</v>
      </c>
      <c r="H67" s="288" t="s">
        <v>114</v>
      </c>
      <c r="I67" s="290" t="s">
        <v>510</v>
      </c>
      <c r="J67" s="104" t="s">
        <v>58</v>
      </c>
      <c r="K67" s="480">
        <f>K68</f>
        <v>0</v>
      </c>
      <c r="L67" s="202">
        <f t="shared" ref="L67:M67" si="12">L68</f>
        <v>0</v>
      </c>
      <c r="M67" s="203">
        <f t="shared" si="12"/>
        <v>0</v>
      </c>
    </row>
    <row r="68" spans="1:13" x14ac:dyDescent="0.2">
      <c r="A68" s="371" t="s">
        <v>511</v>
      </c>
      <c r="B68" s="384" t="s">
        <v>17</v>
      </c>
      <c r="C68" s="352" t="s">
        <v>18</v>
      </c>
      <c r="D68" s="353" t="s">
        <v>19</v>
      </c>
      <c r="E68" s="387" t="s">
        <v>18</v>
      </c>
      <c r="F68" s="385" t="s">
        <v>106</v>
      </c>
      <c r="G68" s="352" t="s">
        <v>18</v>
      </c>
      <c r="H68" s="353" t="s">
        <v>114</v>
      </c>
      <c r="I68" s="400" t="s">
        <v>510</v>
      </c>
      <c r="J68" s="397" t="s">
        <v>512</v>
      </c>
      <c r="K68" s="479">
        <v>0</v>
      </c>
      <c r="L68" s="390"/>
      <c r="M68" s="450"/>
    </row>
    <row r="69" spans="1:13" x14ac:dyDescent="0.2">
      <c r="A69" s="161" t="s">
        <v>219</v>
      </c>
      <c r="B69" s="176" t="s">
        <v>17</v>
      </c>
      <c r="C69" s="179" t="s">
        <v>18</v>
      </c>
      <c r="D69" s="180" t="s">
        <v>19</v>
      </c>
      <c r="E69" s="100" t="s">
        <v>18</v>
      </c>
      <c r="F69" s="175" t="s">
        <v>106</v>
      </c>
      <c r="G69" s="179" t="s">
        <v>18</v>
      </c>
      <c r="H69" s="180" t="s">
        <v>114</v>
      </c>
      <c r="I69" s="103" t="s">
        <v>218</v>
      </c>
      <c r="J69" s="104" t="s">
        <v>30</v>
      </c>
      <c r="K69" s="480">
        <f>K70+K72</f>
        <v>5</v>
      </c>
      <c r="L69" s="202">
        <f>L70+L72</f>
        <v>0</v>
      </c>
      <c r="M69" s="203">
        <f>M70+M72</f>
        <v>0</v>
      </c>
    </row>
    <row r="70" spans="1:13" x14ac:dyDescent="0.2">
      <c r="A70" s="550" t="s">
        <v>31</v>
      </c>
      <c r="B70" s="535" t="s">
        <v>17</v>
      </c>
      <c r="C70" s="536" t="s">
        <v>18</v>
      </c>
      <c r="D70" s="537" t="s">
        <v>19</v>
      </c>
      <c r="E70" s="538" t="s">
        <v>18</v>
      </c>
      <c r="F70" s="536" t="s">
        <v>106</v>
      </c>
      <c r="G70" s="536" t="s">
        <v>18</v>
      </c>
      <c r="H70" s="537" t="s">
        <v>114</v>
      </c>
      <c r="I70" s="539" t="s">
        <v>124</v>
      </c>
      <c r="J70" s="539" t="s">
        <v>30</v>
      </c>
      <c r="K70" s="540">
        <f>K71</f>
        <v>0</v>
      </c>
      <c r="L70" s="541">
        <v>0</v>
      </c>
      <c r="M70" s="542">
        <v>0</v>
      </c>
    </row>
    <row r="71" spans="1:13" x14ac:dyDescent="0.2">
      <c r="A71" s="371" t="s">
        <v>10</v>
      </c>
      <c r="B71" s="282" t="s">
        <v>17</v>
      </c>
      <c r="C71" s="287" t="s">
        <v>18</v>
      </c>
      <c r="D71" s="288" t="s">
        <v>19</v>
      </c>
      <c r="E71" s="285" t="s">
        <v>18</v>
      </c>
      <c r="F71" s="283" t="s">
        <v>106</v>
      </c>
      <c r="G71" s="287" t="s">
        <v>18</v>
      </c>
      <c r="H71" s="288" t="s">
        <v>114</v>
      </c>
      <c r="I71" s="290" t="s">
        <v>124</v>
      </c>
      <c r="J71" s="104" t="s">
        <v>58</v>
      </c>
      <c r="K71" s="480">
        <v>0</v>
      </c>
      <c r="L71" s="206">
        <v>0</v>
      </c>
      <c r="M71" s="207">
        <v>0</v>
      </c>
    </row>
    <row r="72" spans="1:13" x14ac:dyDescent="0.2">
      <c r="A72" s="550" t="s">
        <v>74</v>
      </c>
      <c r="B72" s="535" t="s">
        <v>17</v>
      </c>
      <c r="C72" s="536" t="s">
        <v>18</v>
      </c>
      <c r="D72" s="537" t="s">
        <v>19</v>
      </c>
      <c r="E72" s="538" t="s">
        <v>18</v>
      </c>
      <c r="F72" s="536" t="s">
        <v>106</v>
      </c>
      <c r="G72" s="536" t="s">
        <v>18</v>
      </c>
      <c r="H72" s="537" t="s">
        <v>114</v>
      </c>
      <c r="I72" s="539" t="s">
        <v>73</v>
      </c>
      <c r="J72" s="539" t="s">
        <v>30</v>
      </c>
      <c r="K72" s="540">
        <f>K73</f>
        <v>5</v>
      </c>
      <c r="L72" s="541">
        <f>L73</f>
        <v>0</v>
      </c>
      <c r="M72" s="542">
        <f>M73</f>
        <v>0</v>
      </c>
    </row>
    <row r="73" spans="1:13" x14ac:dyDescent="0.2">
      <c r="A73" s="161" t="s">
        <v>10</v>
      </c>
      <c r="B73" s="176" t="s">
        <v>17</v>
      </c>
      <c r="C73" s="179" t="s">
        <v>18</v>
      </c>
      <c r="D73" s="180" t="s">
        <v>19</v>
      </c>
      <c r="E73" s="100" t="s">
        <v>18</v>
      </c>
      <c r="F73" s="175" t="s">
        <v>106</v>
      </c>
      <c r="G73" s="179" t="s">
        <v>18</v>
      </c>
      <c r="H73" s="180" t="s">
        <v>114</v>
      </c>
      <c r="I73" s="103" t="s">
        <v>73</v>
      </c>
      <c r="J73" s="104" t="s">
        <v>58</v>
      </c>
      <c r="K73" s="480">
        <f>SUM(K74:K76)</f>
        <v>5</v>
      </c>
      <c r="L73" s="202">
        <f>SUM(L74:L76)</f>
        <v>0</v>
      </c>
      <c r="M73" s="203">
        <f>SUM(M74:M76)</f>
        <v>0</v>
      </c>
    </row>
    <row r="74" spans="1:13" x14ac:dyDescent="0.2">
      <c r="A74" s="371" t="s">
        <v>328</v>
      </c>
      <c r="B74" s="282" t="s">
        <v>17</v>
      </c>
      <c r="C74" s="287" t="s">
        <v>18</v>
      </c>
      <c r="D74" s="288" t="s">
        <v>19</v>
      </c>
      <c r="E74" s="285" t="s">
        <v>18</v>
      </c>
      <c r="F74" s="283" t="s">
        <v>106</v>
      </c>
      <c r="G74" s="287" t="s">
        <v>18</v>
      </c>
      <c r="H74" s="288" t="s">
        <v>114</v>
      </c>
      <c r="I74" s="290" t="s">
        <v>73</v>
      </c>
      <c r="J74" s="104" t="s">
        <v>327</v>
      </c>
      <c r="K74" s="480">
        <v>0</v>
      </c>
      <c r="L74" s="206"/>
      <c r="M74" s="207"/>
    </row>
    <row r="75" spans="1:13" ht="22.5" x14ac:dyDescent="0.2">
      <c r="A75" s="418" t="s">
        <v>331</v>
      </c>
      <c r="B75" s="384" t="s">
        <v>17</v>
      </c>
      <c r="C75" s="352" t="s">
        <v>18</v>
      </c>
      <c r="D75" s="353" t="s">
        <v>19</v>
      </c>
      <c r="E75" s="387" t="s">
        <v>18</v>
      </c>
      <c r="F75" s="385" t="s">
        <v>106</v>
      </c>
      <c r="G75" s="352" t="s">
        <v>18</v>
      </c>
      <c r="H75" s="353" t="s">
        <v>114</v>
      </c>
      <c r="I75" s="400" t="s">
        <v>73</v>
      </c>
      <c r="J75" s="397" t="s">
        <v>329</v>
      </c>
      <c r="K75" s="479">
        <v>5</v>
      </c>
      <c r="L75" s="391"/>
      <c r="M75" s="392"/>
    </row>
    <row r="76" spans="1:13" x14ac:dyDescent="0.2">
      <c r="A76" s="419" t="s">
        <v>332</v>
      </c>
      <c r="B76" s="282" t="s">
        <v>17</v>
      </c>
      <c r="C76" s="287" t="s">
        <v>18</v>
      </c>
      <c r="D76" s="288" t="s">
        <v>19</v>
      </c>
      <c r="E76" s="285" t="s">
        <v>18</v>
      </c>
      <c r="F76" s="283" t="s">
        <v>106</v>
      </c>
      <c r="G76" s="287" t="s">
        <v>18</v>
      </c>
      <c r="H76" s="288" t="s">
        <v>114</v>
      </c>
      <c r="I76" s="290" t="s">
        <v>73</v>
      </c>
      <c r="J76" s="104" t="s">
        <v>330</v>
      </c>
      <c r="K76" s="480">
        <v>0</v>
      </c>
      <c r="L76" s="206"/>
      <c r="M76" s="207"/>
    </row>
    <row r="77" spans="1:13" ht="13.5" x14ac:dyDescent="0.25">
      <c r="A77" s="465" t="s">
        <v>205</v>
      </c>
      <c r="B77" s="176" t="s">
        <v>17</v>
      </c>
      <c r="C77" s="175" t="s">
        <v>18</v>
      </c>
      <c r="D77" s="177" t="s">
        <v>19</v>
      </c>
      <c r="E77" s="100" t="s">
        <v>18</v>
      </c>
      <c r="F77" s="175" t="s">
        <v>106</v>
      </c>
      <c r="G77" s="175" t="s">
        <v>18</v>
      </c>
      <c r="H77" s="177" t="s">
        <v>125</v>
      </c>
      <c r="I77" s="101" t="s">
        <v>30</v>
      </c>
      <c r="J77" s="101" t="s">
        <v>30</v>
      </c>
      <c r="K77" s="477">
        <f>K78</f>
        <v>3</v>
      </c>
      <c r="L77" s="195">
        <f>L79</f>
        <v>0</v>
      </c>
      <c r="M77" s="196">
        <f>M79</f>
        <v>0</v>
      </c>
    </row>
    <row r="78" spans="1:13" ht="16.5" customHeight="1" x14ac:dyDescent="0.2">
      <c r="A78" s="417" t="s">
        <v>147</v>
      </c>
      <c r="B78" s="176" t="s">
        <v>17</v>
      </c>
      <c r="C78" s="179" t="s">
        <v>18</v>
      </c>
      <c r="D78" s="180" t="s">
        <v>19</v>
      </c>
      <c r="E78" s="100" t="s">
        <v>18</v>
      </c>
      <c r="F78" s="175" t="s">
        <v>106</v>
      </c>
      <c r="G78" s="179" t="s">
        <v>18</v>
      </c>
      <c r="H78" s="180" t="s">
        <v>125</v>
      </c>
      <c r="I78" s="103" t="s">
        <v>63</v>
      </c>
      <c r="J78" s="101" t="s">
        <v>30</v>
      </c>
      <c r="K78" s="477">
        <f>K79</f>
        <v>3</v>
      </c>
      <c r="L78" s="194">
        <f t="shared" ref="L78:M80" si="13">L79</f>
        <v>0</v>
      </c>
      <c r="M78" s="201">
        <f t="shared" si="13"/>
        <v>0</v>
      </c>
    </row>
    <row r="79" spans="1:13" ht="15.75" customHeight="1" x14ac:dyDescent="0.2">
      <c r="A79" s="526" t="s">
        <v>122</v>
      </c>
      <c r="B79" s="535" t="s">
        <v>17</v>
      </c>
      <c r="C79" s="528" t="s">
        <v>18</v>
      </c>
      <c r="D79" s="529" t="s">
        <v>19</v>
      </c>
      <c r="E79" s="538" t="s">
        <v>18</v>
      </c>
      <c r="F79" s="536" t="s">
        <v>106</v>
      </c>
      <c r="G79" s="528" t="s">
        <v>18</v>
      </c>
      <c r="H79" s="529" t="s">
        <v>125</v>
      </c>
      <c r="I79" s="531" t="s">
        <v>20</v>
      </c>
      <c r="J79" s="531" t="s">
        <v>30</v>
      </c>
      <c r="K79" s="540">
        <f>K80</f>
        <v>3</v>
      </c>
      <c r="L79" s="541">
        <f t="shared" si="13"/>
        <v>0</v>
      </c>
      <c r="M79" s="542">
        <f t="shared" si="13"/>
        <v>0</v>
      </c>
    </row>
    <row r="80" spans="1:13" x14ac:dyDescent="0.2">
      <c r="A80" s="161" t="s">
        <v>7</v>
      </c>
      <c r="B80" s="176" t="s">
        <v>17</v>
      </c>
      <c r="C80" s="179" t="s">
        <v>18</v>
      </c>
      <c r="D80" s="180" t="s">
        <v>19</v>
      </c>
      <c r="E80" s="100" t="s">
        <v>18</v>
      </c>
      <c r="F80" s="175" t="s">
        <v>106</v>
      </c>
      <c r="G80" s="179" t="s">
        <v>18</v>
      </c>
      <c r="H80" s="180" t="s">
        <v>125</v>
      </c>
      <c r="I80" s="103" t="s">
        <v>20</v>
      </c>
      <c r="J80" s="103" t="s">
        <v>32</v>
      </c>
      <c r="K80" s="477">
        <f>K81</f>
        <v>3</v>
      </c>
      <c r="L80" s="195">
        <f t="shared" si="13"/>
        <v>0</v>
      </c>
      <c r="M80" s="196">
        <f t="shared" si="13"/>
        <v>0</v>
      </c>
    </row>
    <row r="81" spans="1:13" x14ac:dyDescent="0.2">
      <c r="A81" s="371" t="s">
        <v>9</v>
      </c>
      <c r="B81" s="384" t="s">
        <v>17</v>
      </c>
      <c r="C81" s="352" t="s">
        <v>18</v>
      </c>
      <c r="D81" s="353" t="s">
        <v>19</v>
      </c>
      <c r="E81" s="387" t="s">
        <v>18</v>
      </c>
      <c r="F81" s="385" t="s">
        <v>106</v>
      </c>
      <c r="G81" s="352" t="s">
        <v>18</v>
      </c>
      <c r="H81" s="353" t="s">
        <v>125</v>
      </c>
      <c r="I81" s="397" t="s">
        <v>20</v>
      </c>
      <c r="J81" s="397" t="s">
        <v>33</v>
      </c>
      <c r="K81" s="479">
        <v>3</v>
      </c>
      <c r="L81" s="391">
        <v>0</v>
      </c>
      <c r="M81" s="392">
        <v>0</v>
      </c>
    </row>
    <row r="82" spans="1:13" x14ac:dyDescent="0.2">
      <c r="A82" s="411" t="s">
        <v>335</v>
      </c>
      <c r="B82" s="176" t="s">
        <v>17</v>
      </c>
      <c r="C82" s="175" t="s">
        <v>18</v>
      </c>
      <c r="D82" s="177" t="s">
        <v>19</v>
      </c>
      <c r="E82" s="100" t="s">
        <v>18</v>
      </c>
      <c r="F82" s="175" t="s">
        <v>106</v>
      </c>
      <c r="G82" s="175" t="s">
        <v>18</v>
      </c>
      <c r="H82" s="177" t="s">
        <v>336</v>
      </c>
      <c r="I82" s="104" t="s">
        <v>30</v>
      </c>
      <c r="J82" s="104" t="s">
        <v>30</v>
      </c>
      <c r="K82" s="480">
        <f>K83</f>
        <v>25</v>
      </c>
      <c r="L82" s="202">
        <f t="shared" ref="L82:M85" si="14">L83</f>
        <v>0</v>
      </c>
      <c r="M82" s="203">
        <f t="shared" si="14"/>
        <v>0</v>
      </c>
    </row>
    <row r="83" spans="1:13" x14ac:dyDescent="0.2">
      <c r="A83" s="161" t="s">
        <v>219</v>
      </c>
      <c r="B83" s="176" t="s">
        <v>17</v>
      </c>
      <c r="C83" s="179" t="s">
        <v>18</v>
      </c>
      <c r="D83" s="180" t="s">
        <v>19</v>
      </c>
      <c r="E83" s="100" t="s">
        <v>18</v>
      </c>
      <c r="F83" s="175" t="s">
        <v>106</v>
      </c>
      <c r="G83" s="179" t="s">
        <v>18</v>
      </c>
      <c r="H83" s="180" t="s">
        <v>336</v>
      </c>
      <c r="I83" s="103" t="s">
        <v>218</v>
      </c>
      <c r="J83" s="104" t="s">
        <v>30</v>
      </c>
      <c r="K83" s="480">
        <f>K84</f>
        <v>25</v>
      </c>
      <c r="L83" s="202">
        <f t="shared" si="14"/>
        <v>0</v>
      </c>
      <c r="M83" s="203">
        <f t="shared" si="14"/>
        <v>0</v>
      </c>
    </row>
    <row r="84" spans="1:13" x14ac:dyDescent="0.2">
      <c r="A84" s="561" t="s">
        <v>326</v>
      </c>
      <c r="B84" s="535" t="s">
        <v>17</v>
      </c>
      <c r="C84" s="528" t="s">
        <v>18</v>
      </c>
      <c r="D84" s="529" t="s">
        <v>19</v>
      </c>
      <c r="E84" s="538" t="s">
        <v>18</v>
      </c>
      <c r="F84" s="536" t="s">
        <v>106</v>
      </c>
      <c r="G84" s="528" t="s">
        <v>18</v>
      </c>
      <c r="H84" s="529" t="s">
        <v>336</v>
      </c>
      <c r="I84" s="531" t="s">
        <v>325</v>
      </c>
      <c r="J84" s="556" t="s">
        <v>30</v>
      </c>
      <c r="K84" s="557">
        <f>K85</f>
        <v>25</v>
      </c>
      <c r="L84" s="559">
        <f t="shared" si="14"/>
        <v>0</v>
      </c>
      <c r="M84" s="560">
        <f t="shared" si="14"/>
        <v>0</v>
      </c>
    </row>
    <row r="85" spans="1:13" x14ac:dyDescent="0.2">
      <c r="A85" s="161" t="s">
        <v>10</v>
      </c>
      <c r="B85" s="176" t="s">
        <v>17</v>
      </c>
      <c r="C85" s="179" t="s">
        <v>18</v>
      </c>
      <c r="D85" s="180" t="s">
        <v>19</v>
      </c>
      <c r="E85" s="100" t="s">
        <v>18</v>
      </c>
      <c r="F85" s="175" t="s">
        <v>106</v>
      </c>
      <c r="G85" s="179" t="s">
        <v>18</v>
      </c>
      <c r="H85" s="180" t="s">
        <v>336</v>
      </c>
      <c r="I85" s="103" t="s">
        <v>325</v>
      </c>
      <c r="J85" s="104" t="s">
        <v>58</v>
      </c>
      <c r="K85" s="480">
        <f>K86</f>
        <v>25</v>
      </c>
      <c r="L85" s="202">
        <f t="shared" si="14"/>
        <v>0</v>
      </c>
      <c r="M85" s="203">
        <f t="shared" si="14"/>
        <v>0</v>
      </c>
    </row>
    <row r="86" spans="1:13" x14ac:dyDescent="0.2">
      <c r="A86" s="371" t="s">
        <v>328</v>
      </c>
      <c r="B86" s="384" t="s">
        <v>17</v>
      </c>
      <c r="C86" s="352" t="s">
        <v>18</v>
      </c>
      <c r="D86" s="353" t="s">
        <v>19</v>
      </c>
      <c r="E86" s="387" t="s">
        <v>18</v>
      </c>
      <c r="F86" s="385" t="s">
        <v>106</v>
      </c>
      <c r="G86" s="352" t="s">
        <v>18</v>
      </c>
      <c r="H86" s="353" t="s">
        <v>336</v>
      </c>
      <c r="I86" s="400" t="s">
        <v>325</v>
      </c>
      <c r="J86" s="397" t="s">
        <v>327</v>
      </c>
      <c r="K86" s="479">
        <v>25</v>
      </c>
      <c r="L86" s="390">
        <v>0</v>
      </c>
      <c r="M86" s="450">
        <v>0</v>
      </c>
    </row>
    <row r="87" spans="1:13" ht="32.25" x14ac:dyDescent="0.2">
      <c r="A87" s="411" t="s">
        <v>95</v>
      </c>
      <c r="B87" s="176" t="s">
        <v>17</v>
      </c>
      <c r="C87" s="175" t="s">
        <v>18</v>
      </c>
      <c r="D87" s="177" t="s">
        <v>19</v>
      </c>
      <c r="E87" s="100" t="s">
        <v>18</v>
      </c>
      <c r="F87" s="175" t="s">
        <v>106</v>
      </c>
      <c r="G87" s="175" t="s">
        <v>28</v>
      </c>
      <c r="H87" s="177" t="s">
        <v>107</v>
      </c>
      <c r="I87" s="101" t="s">
        <v>30</v>
      </c>
      <c r="J87" s="101" t="s">
        <v>30</v>
      </c>
      <c r="K87" s="477">
        <f>K88+K92+K96</f>
        <v>52.164720000000003</v>
      </c>
      <c r="L87" s="194">
        <f>L88+L92+L96</f>
        <v>52.164720000000003</v>
      </c>
      <c r="M87" s="201">
        <f>M88+M92+M96</f>
        <v>52.164720000000003</v>
      </c>
    </row>
    <row r="88" spans="1:13" ht="24" x14ac:dyDescent="0.2">
      <c r="A88" s="435" t="s">
        <v>71</v>
      </c>
      <c r="B88" s="176" t="s">
        <v>17</v>
      </c>
      <c r="C88" s="175" t="s">
        <v>18</v>
      </c>
      <c r="D88" s="177" t="s">
        <v>19</v>
      </c>
      <c r="E88" s="100" t="s">
        <v>18</v>
      </c>
      <c r="F88" s="175" t="s">
        <v>106</v>
      </c>
      <c r="G88" s="175" t="s">
        <v>28</v>
      </c>
      <c r="H88" s="177" t="s">
        <v>127</v>
      </c>
      <c r="I88" s="101" t="s">
        <v>30</v>
      </c>
      <c r="J88" s="101" t="s">
        <v>30</v>
      </c>
      <c r="K88" s="477">
        <f>K89</f>
        <v>1.7</v>
      </c>
      <c r="L88" s="195">
        <f t="shared" ref="L88:M90" si="15">L89</f>
        <v>1.7</v>
      </c>
      <c r="M88" s="196">
        <f t="shared" si="15"/>
        <v>1.7</v>
      </c>
    </row>
    <row r="89" spans="1:13" x14ac:dyDescent="0.2">
      <c r="A89" s="526" t="s">
        <v>82</v>
      </c>
      <c r="B89" s="535" t="s">
        <v>17</v>
      </c>
      <c r="C89" s="528" t="s">
        <v>18</v>
      </c>
      <c r="D89" s="529" t="s">
        <v>19</v>
      </c>
      <c r="E89" s="538" t="s">
        <v>18</v>
      </c>
      <c r="F89" s="536" t="s">
        <v>106</v>
      </c>
      <c r="G89" s="528" t="s">
        <v>28</v>
      </c>
      <c r="H89" s="529" t="s">
        <v>127</v>
      </c>
      <c r="I89" s="531" t="s">
        <v>55</v>
      </c>
      <c r="J89" s="531" t="s">
        <v>30</v>
      </c>
      <c r="K89" s="540">
        <f>K90</f>
        <v>1.7</v>
      </c>
      <c r="L89" s="541">
        <f t="shared" si="15"/>
        <v>1.7</v>
      </c>
      <c r="M89" s="542">
        <f t="shared" si="15"/>
        <v>1.7</v>
      </c>
    </row>
    <row r="90" spans="1:13" x14ac:dyDescent="0.2">
      <c r="A90" s="161" t="s">
        <v>126</v>
      </c>
      <c r="B90" s="176" t="s">
        <v>17</v>
      </c>
      <c r="C90" s="179" t="s">
        <v>18</v>
      </c>
      <c r="D90" s="180" t="s">
        <v>19</v>
      </c>
      <c r="E90" s="100" t="s">
        <v>18</v>
      </c>
      <c r="F90" s="175" t="s">
        <v>106</v>
      </c>
      <c r="G90" s="179" t="s">
        <v>28</v>
      </c>
      <c r="H90" s="180" t="s">
        <v>127</v>
      </c>
      <c r="I90" s="103" t="s">
        <v>55</v>
      </c>
      <c r="J90" s="103" t="s">
        <v>56</v>
      </c>
      <c r="K90" s="477">
        <f>K91</f>
        <v>1.7</v>
      </c>
      <c r="L90" s="195">
        <f t="shared" si="15"/>
        <v>1.7</v>
      </c>
      <c r="M90" s="196">
        <f t="shared" si="15"/>
        <v>1.7</v>
      </c>
    </row>
    <row r="91" spans="1:13" x14ac:dyDescent="0.2">
      <c r="A91" s="371" t="s">
        <v>13</v>
      </c>
      <c r="B91" s="384" t="s">
        <v>17</v>
      </c>
      <c r="C91" s="352" t="s">
        <v>18</v>
      </c>
      <c r="D91" s="353" t="s">
        <v>19</v>
      </c>
      <c r="E91" s="387" t="s">
        <v>18</v>
      </c>
      <c r="F91" s="385" t="s">
        <v>106</v>
      </c>
      <c r="G91" s="352" t="s">
        <v>28</v>
      </c>
      <c r="H91" s="353" t="s">
        <v>127</v>
      </c>
      <c r="I91" s="400" t="s">
        <v>55</v>
      </c>
      <c r="J91" s="397" t="s">
        <v>57</v>
      </c>
      <c r="K91" s="479">
        <v>1.7</v>
      </c>
      <c r="L91" s="391">
        <v>1.7</v>
      </c>
      <c r="M91" s="392">
        <v>1.7</v>
      </c>
    </row>
    <row r="92" spans="1:13" ht="47.25" customHeight="1" x14ac:dyDescent="0.2">
      <c r="A92" s="435" t="s">
        <v>72</v>
      </c>
      <c r="B92" s="176" t="s">
        <v>17</v>
      </c>
      <c r="C92" s="175" t="s">
        <v>18</v>
      </c>
      <c r="D92" s="177" t="s">
        <v>19</v>
      </c>
      <c r="E92" s="100" t="s">
        <v>18</v>
      </c>
      <c r="F92" s="175" t="s">
        <v>106</v>
      </c>
      <c r="G92" s="175" t="s">
        <v>28</v>
      </c>
      <c r="H92" s="177" t="s">
        <v>128</v>
      </c>
      <c r="I92" s="101" t="s">
        <v>30</v>
      </c>
      <c r="J92" s="101" t="s">
        <v>30</v>
      </c>
      <c r="K92" s="477">
        <f>K93</f>
        <v>31.873719999999999</v>
      </c>
      <c r="L92" s="195">
        <f t="shared" ref="L92:M94" si="16">L93</f>
        <v>31.873719999999999</v>
      </c>
      <c r="M92" s="196">
        <f t="shared" si="16"/>
        <v>31.873719999999999</v>
      </c>
    </row>
    <row r="93" spans="1:13" x14ac:dyDescent="0.2">
      <c r="A93" s="526" t="s">
        <v>82</v>
      </c>
      <c r="B93" s="535" t="s">
        <v>17</v>
      </c>
      <c r="C93" s="528" t="s">
        <v>18</v>
      </c>
      <c r="D93" s="529" t="s">
        <v>19</v>
      </c>
      <c r="E93" s="538" t="s">
        <v>18</v>
      </c>
      <c r="F93" s="536" t="s">
        <v>106</v>
      </c>
      <c r="G93" s="528" t="s">
        <v>28</v>
      </c>
      <c r="H93" s="529" t="s">
        <v>128</v>
      </c>
      <c r="I93" s="531" t="s">
        <v>55</v>
      </c>
      <c r="J93" s="531" t="s">
        <v>30</v>
      </c>
      <c r="K93" s="540">
        <f>K94</f>
        <v>31.873719999999999</v>
      </c>
      <c r="L93" s="541">
        <f t="shared" si="16"/>
        <v>31.873719999999999</v>
      </c>
      <c r="M93" s="542">
        <f t="shared" si="16"/>
        <v>31.873719999999999</v>
      </c>
    </row>
    <row r="94" spans="1:13" x14ac:dyDescent="0.2">
      <c r="A94" s="161" t="s">
        <v>126</v>
      </c>
      <c r="B94" s="176" t="s">
        <v>17</v>
      </c>
      <c r="C94" s="179" t="s">
        <v>18</v>
      </c>
      <c r="D94" s="180" t="s">
        <v>19</v>
      </c>
      <c r="E94" s="100" t="s">
        <v>18</v>
      </c>
      <c r="F94" s="175" t="s">
        <v>106</v>
      </c>
      <c r="G94" s="179" t="s">
        <v>28</v>
      </c>
      <c r="H94" s="180" t="s">
        <v>128</v>
      </c>
      <c r="I94" s="103" t="s">
        <v>55</v>
      </c>
      <c r="J94" s="103" t="s">
        <v>56</v>
      </c>
      <c r="K94" s="477">
        <f>K95</f>
        <v>31.873719999999999</v>
      </c>
      <c r="L94" s="195">
        <f t="shared" si="16"/>
        <v>31.873719999999999</v>
      </c>
      <c r="M94" s="196">
        <f t="shared" si="16"/>
        <v>31.873719999999999</v>
      </c>
    </row>
    <row r="95" spans="1:13" x14ac:dyDescent="0.2">
      <c r="A95" s="371" t="s">
        <v>13</v>
      </c>
      <c r="B95" s="384" t="s">
        <v>17</v>
      </c>
      <c r="C95" s="352" t="s">
        <v>18</v>
      </c>
      <c r="D95" s="353" t="s">
        <v>19</v>
      </c>
      <c r="E95" s="387" t="s">
        <v>18</v>
      </c>
      <c r="F95" s="385" t="s">
        <v>106</v>
      </c>
      <c r="G95" s="352" t="s">
        <v>28</v>
      </c>
      <c r="H95" s="353" t="s">
        <v>128</v>
      </c>
      <c r="I95" s="400" t="s">
        <v>55</v>
      </c>
      <c r="J95" s="397" t="s">
        <v>57</v>
      </c>
      <c r="K95" s="479">
        <v>31.873719999999999</v>
      </c>
      <c r="L95" s="391">
        <v>31.873719999999999</v>
      </c>
      <c r="M95" s="392">
        <v>31.873719999999999</v>
      </c>
    </row>
    <row r="96" spans="1:13" ht="24" x14ac:dyDescent="0.2">
      <c r="A96" s="443" t="s">
        <v>253</v>
      </c>
      <c r="B96" s="176" t="s">
        <v>17</v>
      </c>
      <c r="C96" s="175" t="s">
        <v>18</v>
      </c>
      <c r="D96" s="177" t="s">
        <v>19</v>
      </c>
      <c r="E96" s="100" t="s">
        <v>18</v>
      </c>
      <c r="F96" s="175" t="s">
        <v>106</v>
      </c>
      <c r="G96" s="175" t="s">
        <v>28</v>
      </c>
      <c r="H96" s="177" t="s">
        <v>129</v>
      </c>
      <c r="I96" s="101" t="s">
        <v>30</v>
      </c>
      <c r="J96" s="101" t="s">
        <v>30</v>
      </c>
      <c r="K96" s="477">
        <f>K97</f>
        <v>18.591000000000001</v>
      </c>
      <c r="L96" s="195">
        <f t="shared" ref="L96:M98" si="17">L97</f>
        <v>18.591000000000001</v>
      </c>
      <c r="M96" s="196">
        <f t="shared" si="17"/>
        <v>18.591000000000001</v>
      </c>
    </row>
    <row r="97" spans="1:13" x14ac:dyDescent="0.2">
      <c r="A97" s="526" t="s">
        <v>82</v>
      </c>
      <c r="B97" s="535" t="s">
        <v>17</v>
      </c>
      <c r="C97" s="528" t="s">
        <v>18</v>
      </c>
      <c r="D97" s="529" t="s">
        <v>19</v>
      </c>
      <c r="E97" s="538" t="s">
        <v>18</v>
      </c>
      <c r="F97" s="536" t="s">
        <v>106</v>
      </c>
      <c r="G97" s="528" t="s">
        <v>28</v>
      </c>
      <c r="H97" s="529" t="s">
        <v>129</v>
      </c>
      <c r="I97" s="531" t="s">
        <v>55</v>
      </c>
      <c r="J97" s="531" t="s">
        <v>30</v>
      </c>
      <c r="K97" s="540">
        <f>K98</f>
        <v>18.591000000000001</v>
      </c>
      <c r="L97" s="541">
        <f t="shared" si="17"/>
        <v>18.591000000000001</v>
      </c>
      <c r="M97" s="542">
        <f t="shared" si="17"/>
        <v>18.591000000000001</v>
      </c>
    </row>
    <row r="98" spans="1:13" x14ac:dyDescent="0.2">
      <c r="A98" s="161" t="s">
        <v>126</v>
      </c>
      <c r="B98" s="176" t="s">
        <v>17</v>
      </c>
      <c r="C98" s="179" t="s">
        <v>18</v>
      </c>
      <c r="D98" s="180" t="s">
        <v>19</v>
      </c>
      <c r="E98" s="100" t="s">
        <v>18</v>
      </c>
      <c r="F98" s="175" t="s">
        <v>106</v>
      </c>
      <c r="G98" s="179" t="s">
        <v>28</v>
      </c>
      <c r="H98" s="180" t="s">
        <v>129</v>
      </c>
      <c r="I98" s="103" t="s">
        <v>55</v>
      </c>
      <c r="J98" s="103" t="s">
        <v>56</v>
      </c>
      <c r="K98" s="477">
        <f>K99</f>
        <v>18.591000000000001</v>
      </c>
      <c r="L98" s="195">
        <f t="shared" si="17"/>
        <v>18.591000000000001</v>
      </c>
      <c r="M98" s="196">
        <f t="shared" si="17"/>
        <v>18.591000000000001</v>
      </c>
    </row>
    <row r="99" spans="1:13" x14ac:dyDescent="0.2">
      <c r="A99" s="371" t="s">
        <v>13</v>
      </c>
      <c r="B99" s="384" t="s">
        <v>17</v>
      </c>
      <c r="C99" s="352" t="s">
        <v>18</v>
      </c>
      <c r="D99" s="353" t="s">
        <v>19</v>
      </c>
      <c r="E99" s="387" t="s">
        <v>18</v>
      </c>
      <c r="F99" s="385" t="s">
        <v>106</v>
      </c>
      <c r="G99" s="352" t="s">
        <v>28</v>
      </c>
      <c r="H99" s="353" t="s">
        <v>129</v>
      </c>
      <c r="I99" s="400" t="s">
        <v>55</v>
      </c>
      <c r="J99" s="397" t="s">
        <v>57</v>
      </c>
      <c r="K99" s="479">
        <v>18.591000000000001</v>
      </c>
      <c r="L99" s="391">
        <v>18.591000000000001</v>
      </c>
      <c r="M99" s="392">
        <v>18.591000000000001</v>
      </c>
    </row>
    <row r="100" spans="1:13" ht="24" x14ac:dyDescent="0.2">
      <c r="A100" s="420" t="s">
        <v>79</v>
      </c>
      <c r="B100" s="176" t="s">
        <v>17</v>
      </c>
      <c r="C100" s="175" t="s">
        <v>18</v>
      </c>
      <c r="D100" s="177" t="s">
        <v>80</v>
      </c>
      <c r="E100" s="100" t="s">
        <v>29</v>
      </c>
      <c r="F100" s="175" t="s">
        <v>106</v>
      </c>
      <c r="G100" s="175" t="s">
        <v>29</v>
      </c>
      <c r="H100" s="177" t="s">
        <v>107</v>
      </c>
      <c r="I100" s="101" t="s">
        <v>30</v>
      </c>
      <c r="J100" s="101" t="s">
        <v>30</v>
      </c>
      <c r="K100" s="477">
        <f t="shared" ref="K100:M105" si="18">K101</f>
        <v>23.72</v>
      </c>
      <c r="L100" s="195">
        <f t="shared" si="18"/>
        <v>23.72</v>
      </c>
      <c r="M100" s="196">
        <f t="shared" si="18"/>
        <v>23.72</v>
      </c>
    </row>
    <row r="101" spans="1:13" ht="21.75" x14ac:dyDescent="0.2">
      <c r="A101" s="411" t="s">
        <v>536</v>
      </c>
      <c r="B101" s="176" t="s">
        <v>17</v>
      </c>
      <c r="C101" s="179" t="s">
        <v>18</v>
      </c>
      <c r="D101" s="180" t="s">
        <v>80</v>
      </c>
      <c r="E101" s="100" t="s">
        <v>18</v>
      </c>
      <c r="F101" s="175" t="s">
        <v>106</v>
      </c>
      <c r="G101" s="179" t="s">
        <v>29</v>
      </c>
      <c r="H101" s="180" t="s">
        <v>107</v>
      </c>
      <c r="I101" s="103" t="s">
        <v>30</v>
      </c>
      <c r="J101" s="103" t="s">
        <v>30</v>
      </c>
      <c r="K101" s="477">
        <f t="shared" si="18"/>
        <v>23.72</v>
      </c>
      <c r="L101" s="195">
        <f t="shared" si="18"/>
        <v>23.72</v>
      </c>
      <c r="M101" s="196">
        <f t="shared" si="18"/>
        <v>23.72</v>
      </c>
    </row>
    <row r="102" spans="1:13" ht="32.25" x14ac:dyDescent="0.2">
      <c r="A102" s="411" t="s">
        <v>95</v>
      </c>
      <c r="B102" s="176" t="s">
        <v>17</v>
      </c>
      <c r="C102" s="175" t="s">
        <v>18</v>
      </c>
      <c r="D102" s="177" t="s">
        <v>80</v>
      </c>
      <c r="E102" s="100" t="s">
        <v>18</v>
      </c>
      <c r="F102" s="175" t="s">
        <v>106</v>
      </c>
      <c r="G102" s="175" t="s">
        <v>28</v>
      </c>
      <c r="H102" s="177" t="s">
        <v>107</v>
      </c>
      <c r="I102" s="101" t="s">
        <v>30</v>
      </c>
      <c r="J102" s="101" t="s">
        <v>30</v>
      </c>
      <c r="K102" s="477">
        <f t="shared" si="18"/>
        <v>23.72</v>
      </c>
      <c r="L102" s="195">
        <f t="shared" si="18"/>
        <v>23.72</v>
      </c>
      <c r="M102" s="196">
        <f t="shared" si="18"/>
        <v>23.72</v>
      </c>
    </row>
    <row r="103" spans="1:13" ht="27" x14ac:dyDescent="0.25">
      <c r="A103" s="465" t="s">
        <v>81</v>
      </c>
      <c r="B103" s="176" t="s">
        <v>17</v>
      </c>
      <c r="C103" s="175" t="s">
        <v>18</v>
      </c>
      <c r="D103" s="177" t="s">
        <v>80</v>
      </c>
      <c r="E103" s="100" t="s">
        <v>18</v>
      </c>
      <c r="F103" s="175" t="s">
        <v>106</v>
      </c>
      <c r="G103" s="175" t="s">
        <v>28</v>
      </c>
      <c r="H103" s="177" t="s">
        <v>207</v>
      </c>
      <c r="I103" s="101" t="s">
        <v>30</v>
      </c>
      <c r="J103" s="101" t="s">
        <v>30</v>
      </c>
      <c r="K103" s="477">
        <f t="shared" si="18"/>
        <v>23.72</v>
      </c>
      <c r="L103" s="195">
        <f t="shared" si="18"/>
        <v>23.72</v>
      </c>
      <c r="M103" s="196">
        <f t="shared" si="18"/>
        <v>23.72</v>
      </c>
    </row>
    <row r="104" spans="1:13" x14ac:dyDescent="0.2">
      <c r="A104" s="526" t="s">
        <v>82</v>
      </c>
      <c r="B104" s="535" t="s">
        <v>17</v>
      </c>
      <c r="C104" s="528" t="s">
        <v>18</v>
      </c>
      <c r="D104" s="529" t="s">
        <v>80</v>
      </c>
      <c r="E104" s="538" t="s">
        <v>18</v>
      </c>
      <c r="F104" s="536" t="s">
        <v>106</v>
      </c>
      <c r="G104" s="536" t="s">
        <v>28</v>
      </c>
      <c r="H104" s="529" t="s">
        <v>207</v>
      </c>
      <c r="I104" s="531" t="s">
        <v>55</v>
      </c>
      <c r="J104" s="531" t="s">
        <v>30</v>
      </c>
      <c r="K104" s="540">
        <f t="shared" si="18"/>
        <v>23.72</v>
      </c>
      <c r="L104" s="541">
        <f t="shared" si="18"/>
        <v>23.72</v>
      </c>
      <c r="M104" s="542">
        <f t="shared" si="18"/>
        <v>23.72</v>
      </c>
    </row>
    <row r="105" spans="1:13" x14ac:dyDescent="0.2">
      <c r="A105" s="161" t="s">
        <v>126</v>
      </c>
      <c r="B105" s="176" t="s">
        <v>17</v>
      </c>
      <c r="C105" s="179" t="s">
        <v>18</v>
      </c>
      <c r="D105" s="180" t="s">
        <v>80</v>
      </c>
      <c r="E105" s="100" t="s">
        <v>18</v>
      </c>
      <c r="F105" s="175" t="s">
        <v>106</v>
      </c>
      <c r="G105" s="175" t="s">
        <v>28</v>
      </c>
      <c r="H105" s="180" t="s">
        <v>207</v>
      </c>
      <c r="I105" s="103" t="s">
        <v>55</v>
      </c>
      <c r="J105" s="103" t="s">
        <v>56</v>
      </c>
      <c r="K105" s="477">
        <f t="shared" si="18"/>
        <v>23.72</v>
      </c>
      <c r="L105" s="195">
        <f t="shared" si="18"/>
        <v>23.72</v>
      </c>
      <c r="M105" s="196">
        <f t="shared" si="18"/>
        <v>23.72</v>
      </c>
    </row>
    <row r="106" spans="1:13" x14ac:dyDescent="0.2">
      <c r="A106" s="371" t="s">
        <v>13</v>
      </c>
      <c r="B106" s="384" t="s">
        <v>17</v>
      </c>
      <c r="C106" s="352" t="s">
        <v>18</v>
      </c>
      <c r="D106" s="353" t="s">
        <v>80</v>
      </c>
      <c r="E106" s="387" t="s">
        <v>18</v>
      </c>
      <c r="F106" s="385" t="s">
        <v>106</v>
      </c>
      <c r="G106" s="385" t="s">
        <v>28</v>
      </c>
      <c r="H106" s="353" t="s">
        <v>207</v>
      </c>
      <c r="I106" s="400" t="s">
        <v>55</v>
      </c>
      <c r="J106" s="397" t="s">
        <v>57</v>
      </c>
      <c r="K106" s="479">
        <v>23.72</v>
      </c>
      <c r="L106" s="391">
        <v>23.72</v>
      </c>
      <c r="M106" s="392">
        <v>23.72</v>
      </c>
    </row>
    <row r="107" spans="1:13" ht="12.75" x14ac:dyDescent="0.2">
      <c r="A107" s="422" t="s">
        <v>490</v>
      </c>
      <c r="B107" s="451" t="s">
        <v>17</v>
      </c>
      <c r="C107" s="452" t="s">
        <v>18</v>
      </c>
      <c r="D107" s="453" t="s">
        <v>22</v>
      </c>
      <c r="E107" s="454" t="s">
        <v>29</v>
      </c>
      <c r="F107" s="452" t="s">
        <v>106</v>
      </c>
      <c r="G107" s="452" t="s">
        <v>29</v>
      </c>
      <c r="H107" s="453" t="s">
        <v>107</v>
      </c>
      <c r="I107" s="455" t="s">
        <v>30</v>
      </c>
      <c r="J107" s="455" t="s">
        <v>30</v>
      </c>
      <c r="K107" s="481">
        <f t="shared" ref="K107:K111" si="19">K108</f>
        <v>0</v>
      </c>
      <c r="L107" s="360">
        <f t="shared" ref="L107:M111" si="20">L108</f>
        <v>0</v>
      </c>
      <c r="M107" s="482">
        <f t="shared" si="20"/>
        <v>0</v>
      </c>
    </row>
    <row r="108" spans="1:13" ht="21.75" x14ac:dyDescent="0.2">
      <c r="A108" s="411" t="s">
        <v>536</v>
      </c>
      <c r="B108" s="102" t="s">
        <v>17</v>
      </c>
      <c r="C108" s="179" t="s">
        <v>18</v>
      </c>
      <c r="D108" s="180" t="s">
        <v>22</v>
      </c>
      <c r="E108" s="178" t="s">
        <v>18</v>
      </c>
      <c r="F108" s="179" t="s">
        <v>106</v>
      </c>
      <c r="G108" s="179" t="s">
        <v>29</v>
      </c>
      <c r="H108" s="180" t="s">
        <v>107</v>
      </c>
      <c r="I108" s="103" t="s">
        <v>30</v>
      </c>
      <c r="J108" s="103" t="s">
        <v>30</v>
      </c>
      <c r="K108" s="480">
        <f t="shared" si="19"/>
        <v>0</v>
      </c>
      <c r="L108" s="202">
        <f t="shared" si="20"/>
        <v>0</v>
      </c>
      <c r="M108" s="203">
        <f t="shared" si="20"/>
        <v>0</v>
      </c>
    </row>
    <row r="109" spans="1:13" ht="21.75" x14ac:dyDescent="0.2">
      <c r="A109" s="411" t="s">
        <v>493</v>
      </c>
      <c r="B109" s="102" t="s">
        <v>17</v>
      </c>
      <c r="C109" s="179" t="s">
        <v>18</v>
      </c>
      <c r="D109" s="180" t="s">
        <v>22</v>
      </c>
      <c r="E109" s="178" t="s">
        <v>18</v>
      </c>
      <c r="F109" s="179" t="s">
        <v>106</v>
      </c>
      <c r="G109" s="179" t="s">
        <v>34</v>
      </c>
      <c r="H109" s="180" t="s">
        <v>107</v>
      </c>
      <c r="I109" s="103" t="s">
        <v>30</v>
      </c>
      <c r="J109" s="103" t="s">
        <v>30</v>
      </c>
      <c r="K109" s="480">
        <f t="shared" si="19"/>
        <v>0</v>
      </c>
      <c r="L109" s="202">
        <f t="shared" si="20"/>
        <v>0</v>
      </c>
      <c r="M109" s="203">
        <f t="shared" si="20"/>
        <v>0</v>
      </c>
    </row>
    <row r="110" spans="1:13" ht="25.5" customHeight="1" x14ac:dyDescent="0.25">
      <c r="A110" s="465" t="s">
        <v>491</v>
      </c>
      <c r="B110" s="102" t="s">
        <v>17</v>
      </c>
      <c r="C110" s="179" t="s">
        <v>18</v>
      </c>
      <c r="D110" s="180" t="s">
        <v>22</v>
      </c>
      <c r="E110" s="178" t="s">
        <v>18</v>
      </c>
      <c r="F110" s="179" t="s">
        <v>106</v>
      </c>
      <c r="G110" s="179" t="s">
        <v>34</v>
      </c>
      <c r="H110" s="180" t="s">
        <v>489</v>
      </c>
      <c r="I110" s="103" t="s">
        <v>30</v>
      </c>
      <c r="J110" s="103" t="s">
        <v>30</v>
      </c>
      <c r="K110" s="480">
        <f>K111</f>
        <v>0</v>
      </c>
      <c r="L110" s="202">
        <f t="shared" si="20"/>
        <v>0</v>
      </c>
      <c r="M110" s="203">
        <f t="shared" si="20"/>
        <v>0</v>
      </c>
    </row>
    <row r="111" spans="1:13" x14ac:dyDescent="0.2">
      <c r="A111" s="526" t="s">
        <v>520</v>
      </c>
      <c r="B111" s="527" t="s">
        <v>17</v>
      </c>
      <c r="C111" s="528" t="s">
        <v>18</v>
      </c>
      <c r="D111" s="529" t="s">
        <v>22</v>
      </c>
      <c r="E111" s="530" t="s">
        <v>18</v>
      </c>
      <c r="F111" s="528" t="s">
        <v>106</v>
      </c>
      <c r="G111" s="528" t="s">
        <v>34</v>
      </c>
      <c r="H111" s="529" t="s">
        <v>489</v>
      </c>
      <c r="I111" s="531" t="s">
        <v>519</v>
      </c>
      <c r="J111" s="531" t="s">
        <v>30</v>
      </c>
      <c r="K111" s="557">
        <f t="shared" si="19"/>
        <v>0</v>
      </c>
      <c r="L111" s="559">
        <f t="shared" si="20"/>
        <v>0</v>
      </c>
      <c r="M111" s="560">
        <f t="shared" si="20"/>
        <v>0</v>
      </c>
    </row>
    <row r="112" spans="1:13" x14ac:dyDescent="0.2">
      <c r="A112" s="423" t="s">
        <v>511</v>
      </c>
      <c r="B112" s="384" t="s">
        <v>17</v>
      </c>
      <c r="C112" s="385" t="s">
        <v>18</v>
      </c>
      <c r="D112" s="386" t="s">
        <v>22</v>
      </c>
      <c r="E112" s="387" t="s">
        <v>18</v>
      </c>
      <c r="F112" s="385" t="s">
        <v>106</v>
      </c>
      <c r="G112" s="385" t="s">
        <v>34</v>
      </c>
      <c r="H112" s="386" t="s">
        <v>489</v>
      </c>
      <c r="I112" s="397" t="s">
        <v>519</v>
      </c>
      <c r="J112" s="397" t="s">
        <v>512</v>
      </c>
      <c r="K112" s="479">
        <v>0</v>
      </c>
      <c r="L112" s="391"/>
      <c r="M112" s="392"/>
    </row>
    <row r="113" spans="1:13" ht="12.75" x14ac:dyDescent="0.2">
      <c r="A113" s="424" t="s">
        <v>25</v>
      </c>
      <c r="B113" s="176" t="s">
        <v>17</v>
      </c>
      <c r="C113" s="156" t="s">
        <v>18</v>
      </c>
      <c r="D113" s="157" t="s">
        <v>34</v>
      </c>
      <c r="E113" s="158" t="s">
        <v>29</v>
      </c>
      <c r="F113" s="156" t="s">
        <v>106</v>
      </c>
      <c r="G113" s="156" t="s">
        <v>29</v>
      </c>
      <c r="H113" s="157" t="s">
        <v>107</v>
      </c>
      <c r="I113" s="159" t="s">
        <v>30</v>
      </c>
      <c r="J113" s="159" t="s">
        <v>30</v>
      </c>
      <c r="K113" s="483">
        <f>K114</f>
        <v>10</v>
      </c>
      <c r="L113" s="204">
        <f t="shared" ref="L113:M117" si="21">L114</f>
        <v>10</v>
      </c>
      <c r="M113" s="205">
        <f t="shared" si="21"/>
        <v>10</v>
      </c>
    </row>
    <row r="114" spans="1:13" ht="21.75" x14ac:dyDescent="0.2">
      <c r="A114" s="412" t="s">
        <v>536</v>
      </c>
      <c r="B114" s="176" t="s">
        <v>17</v>
      </c>
      <c r="C114" s="156" t="s">
        <v>18</v>
      </c>
      <c r="D114" s="157" t="s">
        <v>34</v>
      </c>
      <c r="E114" s="158" t="s">
        <v>18</v>
      </c>
      <c r="F114" s="156" t="s">
        <v>106</v>
      </c>
      <c r="G114" s="156" t="s">
        <v>29</v>
      </c>
      <c r="H114" s="157" t="s">
        <v>107</v>
      </c>
      <c r="I114" s="159" t="s">
        <v>30</v>
      </c>
      <c r="J114" s="159" t="s">
        <v>30</v>
      </c>
      <c r="K114" s="483">
        <f>K115</f>
        <v>10</v>
      </c>
      <c r="L114" s="204">
        <f t="shared" si="21"/>
        <v>10</v>
      </c>
      <c r="M114" s="205">
        <f t="shared" si="21"/>
        <v>10</v>
      </c>
    </row>
    <row r="115" spans="1:13" x14ac:dyDescent="0.2">
      <c r="A115" s="411" t="s">
        <v>549</v>
      </c>
      <c r="B115" s="176" t="s">
        <v>17</v>
      </c>
      <c r="C115" s="179" t="s">
        <v>18</v>
      </c>
      <c r="D115" s="180" t="s">
        <v>34</v>
      </c>
      <c r="E115" s="100" t="s">
        <v>18</v>
      </c>
      <c r="F115" s="175" t="s">
        <v>106</v>
      </c>
      <c r="G115" s="175" t="s">
        <v>478</v>
      </c>
      <c r="H115" s="180" t="s">
        <v>107</v>
      </c>
      <c r="I115" s="103" t="s">
        <v>30</v>
      </c>
      <c r="J115" s="103" t="s">
        <v>30</v>
      </c>
      <c r="K115" s="478">
        <f>K116</f>
        <v>10</v>
      </c>
      <c r="L115" s="198">
        <f t="shared" si="21"/>
        <v>10</v>
      </c>
      <c r="M115" s="199">
        <f t="shared" si="21"/>
        <v>10</v>
      </c>
    </row>
    <row r="116" spans="1:13" x14ac:dyDescent="0.2">
      <c r="A116" s="161" t="s">
        <v>132</v>
      </c>
      <c r="B116" s="176" t="s">
        <v>17</v>
      </c>
      <c r="C116" s="179" t="s">
        <v>18</v>
      </c>
      <c r="D116" s="180" t="s">
        <v>34</v>
      </c>
      <c r="E116" s="100" t="s">
        <v>18</v>
      </c>
      <c r="F116" s="175" t="s">
        <v>106</v>
      </c>
      <c r="G116" s="175" t="s">
        <v>478</v>
      </c>
      <c r="H116" s="180" t="s">
        <v>133</v>
      </c>
      <c r="I116" s="103" t="s">
        <v>30</v>
      </c>
      <c r="J116" s="103" t="s">
        <v>30</v>
      </c>
      <c r="K116" s="478">
        <f>K117</f>
        <v>10</v>
      </c>
      <c r="L116" s="198">
        <f t="shared" si="21"/>
        <v>10</v>
      </c>
      <c r="M116" s="199">
        <f t="shared" si="21"/>
        <v>10</v>
      </c>
    </row>
    <row r="117" spans="1:13" x14ac:dyDescent="0.2">
      <c r="A117" s="526" t="s">
        <v>134</v>
      </c>
      <c r="B117" s="535" t="s">
        <v>17</v>
      </c>
      <c r="C117" s="528" t="s">
        <v>18</v>
      </c>
      <c r="D117" s="529" t="s">
        <v>34</v>
      </c>
      <c r="E117" s="538" t="s">
        <v>18</v>
      </c>
      <c r="F117" s="536" t="s">
        <v>106</v>
      </c>
      <c r="G117" s="536" t="s">
        <v>478</v>
      </c>
      <c r="H117" s="529" t="s">
        <v>133</v>
      </c>
      <c r="I117" s="531" t="s">
        <v>36</v>
      </c>
      <c r="J117" s="531" t="s">
        <v>30</v>
      </c>
      <c r="K117" s="532">
        <f>K118</f>
        <v>10</v>
      </c>
      <c r="L117" s="545">
        <f t="shared" si="21"/>
        <v>10</v>
      </c>
      <c r="M117" s="546">
        <f t="shared" si="21"/>
        <v>10</v>
      </c>
    </row>
    <row r="118" spans="1:13" x14ac:dyDescent="0.2">
      <c r="A118" s="371" t="s">
        <v>10</v>
      </c>
      <c r="B118" s="384" t="s">
        <v>17</v>
      </c>
      <c r="C118" s="352" t="s">
        <v>18</v>
      </c>
      <c r="D118" s="353" t="s">
        <v>34</v>
      </c>
      <c r="E118" s="387" t="s">
        <v>18</v>
      </c>
      <c r="F118" s="385" t="s">
        <v>106</v>
      </c>
      <c r="G118" s="385" t="s">
        <v>478</v>
      </c>
      <c r="H118" s="353" t="s">
        <v>133</v>
      </c>
      <c r="I118" s="400" t="s">
        <v>36</v>
      </c>
      <c r="J118" s="397" t="s">
        <v>58</v>
      </c>
      <c r="K118" s="479">
        <v>10</v>
      </c>
      <c r="L118" s="391">
        <v>10</v>
      </c>
      <c r="M118" s="392">
        <v>10</v>
      </c>
    </row>
    <row r="119" spans="1:13" ht="12.75" x14ac:dyDescent="0.2">
      <c r="A119" s="425" t="s">
        <v>477</v>
      </c>
      <c r="B119" s="282" t="s">
        <v>17</v>
      </c>
      <c r="C119" s="287" t="s">
        <v>18</v>
      </c>
      <c r="D119" s="288" t="s">
        <v>478</v>
      </c>
      <c r="E119" s="285" t="s">
        <v>29</v>
      </c>
      <c r="F119" s="283" t="s">
        <v>106</v>
      </c>
      <c r="G119" s="283" t="s">
        <v>29</v>
      </c>
      <c r="H119" s="288" t="s">
        <v>107</v>
      </c>
      <c r="I119" s="290" t="s">
        <v>30</v>
      </c>
      <c r="J119" s="104" t="s">
        <v>30</v>
      </c>
      <c r="K119" s="480">
        <f t="shared" ref="K119:K125" si="22">K120</f>
        <v>2.8079999999999998</v>
      </c>
      <c r="L119" s="206"/>
      <c r="M119" s="207"/>
    </row>
    <row r="120" spans="1:13" ht="21.75" x14ac:dyDescent="0.2">
      <c r="A120" s="411" t="s">
        <v>536</v>
      </c>
      <c r="B120" s="282" t="s">
        <v>17</v>
      </c>
      <c r="C120" s="287" t="s">
        <v>18</v>
      </c>
      <c r="D120" s="288" t="s">
        <v>478</v>
      </c>
      <c r="E120" s="285" t="s">
        <v>18</v>
      </c>
      <c r="F120" s="283" t="s">
        <v>106</v>
      </c>
      <c r="G120" s="283" t="s">
        <v>29</v>
      </c>
      <c r="H120" s="288" t="s">
        <v>107</v>
      </c>
      <c r="I120" s="290" t="s">
        <v>30</v>
      </c>
      <c r="J120" s="104" t="s">
        <v>30</v>
      </c>
      <c r="K120" s="480">
        <f t="shared" si="22"/>
        <v>2.8079999999999998</v>
      </c>
      <c r="L120" s="206"/>
      <c r="M120" s="207"/>
    </row>
    <row r="121" spans="1:13" ht="21.75" x14ac:dyDescent="0.2">
      <c r="A121" s="412" t="s">
        <v>83</v>
      </c>
      <c r="B121" s="282" t="s">
        <v>17</v>
      </c>
      <c r="C121" s="287" t="s">
        <v>18</v>
      </c>
      <c r="D121" s="288" t="s">
        <v>478</v>
      </c>
      <c r="E121" s="285" t="s">
        <v>18</v>
      </c>
      <c r="F121" s="283" t="s">
        <v>106</v>
      </c>
      <c r="G121" s="283" t="s">
        <v>18</v>
      </c>
      <c r="H121" s="288" t="s">
        <v>107</v>
      </c>
      <c r="I121" s="290" t="s">
        <v>30</v>
      </c>
      <c r="J121" s="104" t="s">
        <v>30</v>
      </c>
      <c r="K121" s="480">
        <f t="shared" si="22"/>
        <v>2.8079999999999998</v>
      </c>
      <c r="L121" s="206"/>
      <c r="M121" s="207"/>
    </row>
    <row r="122" spans="1:13" ht="13.5" x14ac:dyDescent="0.2">
      <c r="A122" s="469" t="s">
        <v>2</v>
      </c>
      <c r="B122" s="282" t="s">
        <v>17</v>
      </c>
      <c r="C122" s="287" t="s">
        <v>18</v>
      </c>
      <c r="D122" s="288" t="s">
        <v>478</v>
      </c>
      <c r="E122" s="285" t="s">
        <v>18</v>
      </c>
      <c r="F122" s="283" t="s">
        <v>106</v>
      </c>
      <c r="G122" s="283" t="s">
        <v>18</v>
      </c>
      <c r="H122" s="288" t="s">
        <v>114</v>
      </c>
      <c r="I122" s="290" t="s">
        <v>30</v>
      </c>
      <c r="J122" s="104" t="s">
        <v>30</v>
      </c>
      <c r="K122" s="480">
        <f t="shared" si="22"/>
        <v>2.8079999999999998</v>
      </c>
      <c r="L122" s="206"/>
      <c r="M122" s="207"/>
    </row>
    <row r="123" spans="1:13" x14ac:dyDescent="0.2">
      <c r="A123" s="371" t="s">
        <v>219</v>
      </c>
      <c r="B123" s="282" t="s">
        <v>17</v>
      </c>
      <c r="C123" s="287" t="s">
        <v>18</v>
      </c>
      <c r="D123" s="288" t="s">
        <v>478</v>
      </c>
      <c r="E123" s="285" t="s">
        <v>18</v>
      </c>
      <c r="F123" s="283" t="s">
        <v>106</v>
      </c>
      <c r="G123" s="283" t="s">
        <v>18</v>
      </c>
      <c r="H123" s="288" t="s">
        <v>114</v>
      </c>
      <c r="I123" s="290" t="s">
        <v>218</v>
      </c>
      <c r="J123" s="104" t="s">
        <v>30</v>
      </c>
      <c r="K123" s="480">
        <f t="shared" si="22"/>
        <v>2.8079999999999998</v>
      </c>
      <c r="L123" s="206"/>
      <c r="M123" s="207"/>
    </row>
    <row r="124" spans="1:13" x14ac:dyDescent="0.2">
      <c r="A124" s="558" t="s">
        <v>74</v>
      </c>
      <c r="B124" s="552" t="s">
        <v>17</v>
      </c>
      <c r="C124" s="347" t="s">
        <v>18</v>
      </c>
      <c r="D124" s="348" t="s">
        <v>478</v>
      </c>
      <c r="E124" s="553" t="s">
        <v>18</v>
      </c>
      <c r="F124" s="554" t="s">
        <v>106</v>
      </c>
      <c r="G124" s="554" t="s">
        <v>18</v>
      </c>
      <c r="H124" s="348" t="s">
        <v>114</v>
      </c>
      <c r="I124" s="555" t="s">
        <v>73</v>
      </c>
      <c r="J124" s="556" t="s">
        <v>30</v>
      </c>
      <c r="K124" s="557">
        <f t="shared" si="22"/>
        <v>2.8079999999999998</v>
      </c>
      <c r="L124" s="562"/>
      <c r="M124" s="563"/>
    </row>
    <row r="125" spans="1:13" x14ac:dyDescent="0.2">
      <c r="A125" s="371" t="s">
        <v>10</v>
      </c>
      <c r="B125" s="282" t="s">
        <v>17</v>
      </c>
      <c r="C125" s="287" t="s">
        <v>18</v>
      </c>
      <c r="D125" s="288" t="s">
        <v>478</v>
      </c>
      <c r="E125" s="285" t="s">
        <v>18</v>
      </c>
      <c r="F125" s="283" t="s">
        <v>106</v>
      </c>
      <c r="G125" s="283" t="s">
        <v>18</v>
      </c>
      <c r="H125" s="288" t="s">
        <v>114</v>
      </c>
      <c r="I125" s="290" t="s">
        <v>73</v>
      </c>
      <c r="J125" s="104" t="s">
        <v>58</v>
      </c>
      <c r="K125" s="480">
        <f t="shared" si="22"/>
        <v>2.8079999999999998</v>
      </c>
      <c r="L125" s="206"/>
      <c r="M125" s="207"/>
    </row>
    <row r="126" spans="1:13" x14ac:dyDescent="0.2">
      <c r="A126" s="371" t="s">
        <v>511</v>
      </c>
      <c r="B126" s="384" t="s">
        <v>17</v>
      </c>
      <c r="C126" s="352" t="s">
        <v>18</v>
      </c>
      <c r="D126" s="353" t="s">
        <v>478</v>
      </c>
      <c r="E126" s="387" t="s">
        <v>18</v>
      </c>
      <c r="F126" s="385" t="s">
        <v>106</v>
      </c>
      <c r="G126" s="385" t="s">
        <v>18</v>
      </c>
      <c r="H126" s="353" t="s">
        <v>114</v>
      </c>
      <c r="I126" s="400" t="s">
        <v>73</v>
      </c>
      <c r="J126" s="397" t="s">
        <v>512</v>
      </c>
      <c r="K126" s="479">
        <v>2.8079999999999998</v>
      </c>
      <c r="L126" s="391"/>
      <c r="M126" s="392"/>
    </row>
    <row r="127" spans="1:13" ht="12.75" x14ac:dyDescent="0.2">
      <c r="A127" s="425" t="s">
        <v>37</v>
      </c>
      <c r="B127" s="176" t="s">
        <v>17</v>
      </c>
      <c r="C127" s="175" t="s">
        <v>21</v>
      </c>
      <c r="D127" s="177" t="s">
        <v>29</v>
      </c>
      <c r="E127" s="100" t="s">
        <v>29</v>
      </c>
      <c r="F127" s="175" t="s">
        <v>106</v>
      </c>
      <c r="G127" s="175" t="s">
        <v>29</v>
      </c>
      <c r="H127" s="177" t="s">
        <v>107</v>
      </c>
      <c r="I127" s="101" t="s">
        <v>30</v>
      </c>
      <c r="J127" s="103" t="s">
        <v>30</v>
      </c>
      <c r="K127" s="477">
        <f>K128</f>
        <v>254.89</v>
      </c>
      <c r="L127" s="195">
        <f>L128</f>
        <v>257.56799999999998</v>
      </c>
      <c r="M127" s="196">
        <f>M128</f>
        <v>267.78999999999996</v>
      </c>
    </row>
    <row r="128" spans="1:13" x14ac:dyDescent="0.2">
      <c r="A128" s="426" t="s">
        <v>135</v>
      </c>
      <c r="B128" s="176" t="s">
        <v>17</v>
      </c>
      <c r="C128" s="175" t="s">
        <v>21</v>
      </c>
      <c r="D128" s="177" t="s">
        <v>23</v>
      </c>
      <c r="E128" s="100" t="s">
        <v>29</v>
      </c>
      <c r="F128" s="175" t="s">
        <v>106</v>
      </c>
      <c r="G128" s="175" t="s">
        <v>29</v>
      </c>
      <c r="H128" s="106" t="s">
        <v>107</v>
      </c>
      <c r="I128" s="101" t="s">
        <v>30</v>
      </c>
      <c r="J128" s="101" t="s">
        <v>30</v>
      </c>
      <c r="K128" s="477">
        <f>K130</f>
        <v>254.89</v>
      </c>
      <c r="L128" s="195">
        <f>L130</f>
        <v>257.56799999999998</v>
      </c>
      <c r="M128" s="196">
        <f>M130</f>
        <v>267.78999999999996</v>
      </c>
    </row>
    <row r="129" spans="1:13" ht="21.75" x14ac:dyDescent="0.2">
      <c r="A129" s="411" t="s">
        <v>536</v>
      </c>
      <c r="B129" s="176" t="s">
        <v>17</v>
      </c>
      <c r="C129" s="175" t="s">
        <v>21</v>
      </c>
      <c r="D129" s="177" t="s">
        <v>23</v>
      </c>
      <c r="E129" s="100" t="s">
        <v>18</v>
      </c>
      <c r="F129" s="175" t="s">
        <v>106</v>
      </c>
      <c r="G129" s="175" t="s">
        <v>29</v>
      </c>
      <c r="H129" s="106" t="s">
        <v>107</v>
      </c>
      <c r="I129" s="101" t="s">
        <v>30</v>
      </c>
      <c r="J129" s="101" t="s">
        <v>30</v>
      </c>
      <c r="K129" s="477">
        <f t="shared" ref="K129:M130" si="23">K130</f>
        <v>254.89</v>
      </c>
      <c r="L129" s="195">
        <f t="shared" si="23"/>
        <v>257.56799999999998</v>
      </c>
      <c r="M129" s="196">
        <f t="shared" si="23"/>
        <v>267.78999999999996</v>
      </c>
    </row>
    <row r="130" spans="1:13" ht="21" x14ac:dyDescent="0.2">
      <c r="A130" s="427" t="s">
        <v>100</v>
      </c>
      <c r="B130" s="176" t="s">
        <v>17</v>
      </c>
      <c r="C130" s="179" t="s">
        <v>21</v>
      </c>
      <c r="D130" s="177" t="s">
        <v>23</v>
      </c>
      <c r="E130" s="100" t="s">
        <v>18</v>
      </c>
      <c r="F130" s="175" t="s">
        <v>106</v>
      </c>
      <c r="G130" s="175" t="s">
        <v>21</v>
      </c>
      <c r="H130" s="177" t="s">
        <v>107</v>
      </c>
      <c r="I130" s="101" t="s">
        <v>30</v>
      </c>
      <c r="J130" s="101" t="s">
        <v>30</v>
      </c>
      <c r="K130" s="478">
        <f t="shared" si="23"/>
        <v>254.89</v>
      </c>
      <c r="L130" s="198">
        <f t="shared" si="23"/>
        <v>257.56799999999998</v>
      </c>
      <c r="M130" s="199">
        <f t="shared" si="23"/>
        <v>267.78999999999996</v>
      </c>
    </row>
    <row r="131" spans="1:13" ht="27" x14ac:dyDescent="0.25">
      <c r="A131" s="465" t="s">
        <v>136</v>
      </c>
      <c r="B131" s="176" t="s">
        <v>17</v>
      </c>
      <c r="C131" s="175" t="s">
        <v>21</v>
      </c>
      <c r="D131" s="177" t="s">
        <v>23</v>
      </c>
      <c r="E131" s="100" t="s">
        <v>18</v>
      </c>
      <c r="F131" s="175" t="s">
        <v>106</v>
      </c>
      <c r="G131" s="175" t="s">
        <v>21</v>
      </c>
      <c r="H131" s="177" t="s">
        <v>137</v>
      </c>
      <c r="I131" s="101" t="s">
        <v>30</v>
      </c>
      <c r="J131" s="101" t="s">
        <v>30</v>
      </c>
      <c r="K131" s="477">
        <f>K132+K139</f>
        <v>254.89</v>
      </c>
      <c r="L131" s="194">
        <f>L132+L139</f>
        <v>257.56799999999998</v>
      </c>
      <c r="M131" s="201">
        <f>M132+M139</f>
        <v>267.78999999999996</v>
      </c>
    </row>
    <row r="132" spans="1:13" x14ac:dyDescent="0.2">
      <c r="A132" s="413" t="s">
        <v>62</v>
      </c>
      <c r="B132" s="176" t="s">
        <v>17</v>
      </c>
      <c r="C132" s="179" t="s">
        <v>21</v>
      </c>
      <c r="D132" s="177" t="s">
        <v>23</v>
      </c>
      <c r="E132" s="100" t="s">
        <v>18</v>
      </c>
      <c r="F132" s="175" t="s">
        <v>106</v>
      </c>
      <c r="G132" s="175" t="s">
        <v>21</v>
      </c>
      <c r="H132" s="180" t="s">
        <v>137</v>
      </c>
      <c r="I132" s="103" t="s">
        <v>61</v>
      </c>
      <c r="J132" s="103" t="s">
        <v>30</v>
      </c>
      <c r="K132" s="478">
        <f>K133+K136</f>
        <v>254.89</v>
      </c>
      <c r="L132" s="198">
        <f>L133+L136</f>
        <v>257.56799999999998</v>
      </c>
      <c r="M132" s="199">
        <f>M133+M136</f>
        <v>267.78999999999996</v>
      </c>
    </row>
    <row r="133" spans="1:13" x14ac:dyDescent="0.2">
      <c r="A133" s="544" t="s">
        <v>84</v>
      </c>
      <c r="B133" s="535" t="s">
        <v>17</v>
      </c>
      <c r="C133" s="528" t="s">
        <v>21</v>
      </c>
      <c r="D133" s="537" t="s">
        <v>23</v>
      </c>
      <c r="E133" s="538" t="s">
        <v>18</v>
      </c>
      <c r="F133" s="536" t="s">
        <v>106</v>
      </c>
      <c r="G133" s="536" t="s">
        <v>21</v>
      </c>
      <c r="H133" s="529" t="s">
        <v>137</v>
      </c>
      <c r="I133" s="531" t="s">
        <v>26</v>
      </c>
      <c r="J133" s="531" t="s">
        <v>30</v>
      </c>
      <c r="K133" s="532">
        <f t="shared" ref="K133:M134" si="24">K134</f>
        <v>195.768</v>
      </c>
      <c r="L133" s="545">
        <f t="shared" si="24"/>
        <v>197.82499999999999</v>
      </c>
      <c r="M133" s="546">
        <f t="shared" si="24"/>
        <v>205.67599999999999</v>
      </c>
    </row>
    <row r="134" spans="1:13" x14ac:dyDescent="0.2">
      <c r="A134" s="161" t="s">
        <v>85</v>
      </c>
      <c r="B134" s="176" t="s">
        <v>17</v>
      </c>
      <c r="C134" s="179" t="s">
        <v>21</v>
      </c>
      <c r="D134" s="177" t="s">
        <v>23</v>
      </c>
      <c r="E134" s="100" t="s">
        <v>18</v>
      </c>
      <c r="F134" s="175" t="s">
        <v>106</v>
      </c>
      <c r="G134" s="175" t="s">
        <v>21</v>
      </c>
      <c r="H134" s="180" t="s">
        <v>137</v>
      </c>
      <c r="I134" s="103" t="s">
        <v>26</v>
      </c>
      <c r="J134" s="103" t="s">
        <v>60</v>
      </c>
      <c r="K134" s="478">
        <f t="shared" si="24"/>
        <v>195.768</v>
      </c>
      <c r="L134" s="198">
        <f t="shared" si="24"/>
        <v>197.82499999999999</v>
      </c>
      <c r="M134" s="199">
        <f t="shared" si="24"/>
        <v>205.67599999999999</v>
      </c>
    </row>
    <row r="135" spans="1:13" x14ac:dyDescent="0.2">
      <c r="A135" s="371" t="s">
        <v>4</v>
      </c>
      <c r="B135" s="384" t="s">
        <v>17</v>
      </c>
      <c r="C135" s="352" t="s">
        <v>21</v>
      </c>
      <c r="D135" s="386" t="s">
        <v>23</v>
      </c>
      <c r="E135" s="387" t="s">
        <v>18</v>
      </c>
      <c r="F135" s="385" t="s">
        <v>106</v>
      </c>
      <c r="G135" s="385" t="s">
        <v>21</v>
      </c>
      <c r="H135" s="353" t="s">
        <v>137</v>
      </c>
      <c r="I135" s="400" t="s">
        <v>26</v>
      </c>
      <c r="J135" s="397" t="s">
        <v>110</v>
      </c>
      <c r="K135" s="479">
        <v>195.768</v>
      </c>
      <c r="L135" s="391">
        <v>197.82499999999999</v>
      </c>
      <c r="M135" s="392">
        <v>205.67599999999999</v>
      </c>
    </row>
    <row r="136" spans="1:13" ht="22.5" x14ac:dyDescent="0.2">
      <c r="A136" s="526" t="s">
        <v>86</v>
      </c>
      <c r="B136" s="535" t="s">
        <v>17</v>
      </c>
      <c r="C136" s="528" t="s">
        <v>21</v>
      </c>
      <c r="D136" s="537" t="s">
        <v>23</v>
      </c>
      <c r="E136" s="538" t="s">
        <v>18</v>
      </c>
      <c r="F136" s="536" t="s">
        <v>106</v>
      </c>
      <c r="G136" s="536" t="s">
        <v>21</v>
      </c>
      <c r="H136" s="529" t="s">
        <v>137</v>
      </c>
      <c r="I136" s="531" t="s">
        <v>59</v>
      </c>
      <c r="J136" s="531" t="s">
        <v>30</v>
      </c>
      <c r="K136" s="532">
        <f>K137</f>
        <v>59.122</v>
      </c>
      <c r="L136" s="545">
        <f t="shared" ref="K136:M137" si="25">L137</f>
        <v>59.743000000000002</v>
      </c>
      <c r="M136" s="546">
        <f t="shared" si="25"/>
        <v>62.113999999999997</v>
      </c>
    </row>
    <row r="137" spans="1:13" x14ac:dyDescent="0.2">
      <c r="A137" s="161" t="s">
        <v>85</v>
      </c>
      <c r="B137" s="176" t="s">
        <v>17</v>
      </c>
      <c r="C137" s="179" t="s">
        <v>21</v>
      </c>
      <c r="D137" s="177" t="s">
        <v>23</v>
      </c>
      <c r="E137" s="100" t="s">
        <v>18</v>
      </c>
      <c r="F137" s="175" t="s">
        <v>106</v>
      </c>
      <c r="G137" s="175" t="s">
        <v>21</v>
      </c>
      <c r="H137" s="180" t="s">
        <v>137</v>
      </c>
      <c r="I137" s="103" t="s">
        <v>59</v>
      </c>
      <c r="J137" s="103" t="s">
        <v>60</v>
      </c>
      <c r="K137" s="478">
        <f t="shared" si="25"/>
        <v>59.122</v>
      </c>
      <c r="L137" s="198">
        <f t="shared" si="25"/>
        <v>59.743000000000002</v>
      </c>
      <c r="M137" s="199">
        <f t="shared" si="25"/>
        <v>62.113999999999997</v>
      </c>
    </row>
    <row r="138" spans="1:13" x14ac:dyDescent="0.2">
      <c r="A138" s="371" t="s">
        <v>87</v>
      </c>
      <c r="B138" s="384" t="s">
        <v>17</v>
      </c>
      <c r="C138" s="352" t="s">
        <v>21</v>
      </c>
      <c r="D138" s="386" t="s">
        <v>23</v>
      </c>
      <c r="E138" s="387" t="s">
        <v>18</v>
      </c>
      <c r="F138" s="385" t="s">
        <v>106</v>
      </c>
      <c r="G138" s="385" t="s">
        <v>21</v>
      </c>
      <c r="H138" s="353" t="s">
        <v>137</v>
      </c>
      <c r="I138" s="400" t="s">
        <v>59</v>
      </c>
      <c r="J138" s="397" t="s">
        <v>111</v>
      </c>
      <c r="K138" s="479">
        <v>59.122</v>
      </c>
      <c r="L138" s="391">
        <v>59.743000000000002</v>
      </c>
      <c r="M138" s="392">
        <v>62.113999999999997</v>
      </c>
    </row>
    <row r="139" spans="1:13" ht="15" customHeight="1" x14ac:dyDescent="0.2">
      <c r="A139" s="417" t="s">
        <v>147</v>
      </c>
      <c r="B139" s="176" t="s">
        <v>17</v>
      </c>
      <c r="C139" s="179" t="s">
        <v>21</v>
      </c>
      <c r="D139" s="177" t="s">
        <v>23</v>
      </c>
      <c r="E139" s="100" t="s">
        <v>18</v>
      </c>
      <c r="F139" s="175" t="s">
        <v>106</v>
      </c>
      <c r="G139" s="175" t="s">
        <v>21</v>
      </c>
      <c r="H139" s="180" t="s">
        <v>137</v>
      </c>
      <c r="I139" s="103" t="s">
        <v>63</v>
      </c>
      <c r="J139" s="104" t="s">
        <v>30</v>
      </c>
      <c r="K139" s="480">
        <f>K140</f>
        <v>0</v>
      </c>
      <c r="L139" s="202">
        <f>L140</f>
        <v>0</v>
      </c>
      <c r="M139" s="203">
        <f>M140</f>
        <v>0</v>
      </c>
    </row>
    <row r="140" spans="1:13" ht="15.75" customHeight="1" x14ac:dyDescent="0.2">
      <c r="A140" s="526" t="s">
        <v>122</v>
      </c>
      <c r="B140" s="535" t="s">
        <v>17</v>
      </c>
      <c r="C140" s="528" t="s">
        <v>21</v>
      </c>
      <c r="D140" s="537" t="s">
        <v>23</v>
      </c>
      <c r="E140" s="538" t="s">
        <v>18</v>
      </c>
      <c r="F140" s="536" t="s">
        <v>106</v>
      </c>
      <c r="G140" s="536" t="s">
        <v>21</v>
      </c>
      <c r="H140" s="529" t="s">
        <v>137</v>
      </c>
      <c r="I140" s="531" t="s">
        <v>20</v>
      </c>
      <c r="J140" s="531" t="s">
        <v>30</v>
      </c>
      <c r="K140" s="532">
        <f t="shared" ref="K140:M141" si="26">K141</f>
        <v>0</v>
      </c>
      <c r="L140" s="545">
        <f t="shared" si="26"/>
        <v>0</v>
      </c>
      <c r="M140" s="546">
        <f t="shared" si="26"/>
        <v>0</v>
      </c>
    </row>
    <row r="141" spans="1:13" x14ac:dyDescent="0.2">
      <c r="A141" s="161" t="s">
        <v>7</v>
      </c>
      <c r="B141" s="176" t="s">
        <v>17</v>
      </c>
      <c r="C141" s="179" t="s">
        <v>21</v>
      </c>
      <c r="D141" s="177" t="s">
        <v>23</v>
      </c>
      <c r="E141" s="100" t="s">
        <v>18</v>
      </c>
      <c r="F141" s="175" t="s">
        <v>106</v>
      </c>
      <c r="G141" s="175" t="s">
        <v>21</v>
      </c>
      <c r="H141" s="180" t="s">
        <v>137</v>
      </c>
      <c r="I141" s="103" t="s">
        <v>20</v>
      </c>
      <c r="J141" s="103" t="s">
        <v>32</v>
      </c>
      <c r="K141" s="478">
        <f t="shared" si="26"/>
        <v>0</v>
      </c>
      <c r="L141" s="198">
        <f t="shared" si="26"/>
        <v>0</v>
      </c>
      <c r="M141" s="199">
        <f t="shared" si="26"/>
        <v>0</v>
      </c>
    </row>
    <row r="142" spans="1:13" x14ac:dyDescent="0.2">
      <c r="A142" s="371" t="s">
        <v>9</v>
      </c>
      <c r="B142" s="384" t="s">
        <v>17</v>
      </c>
      <c r="C142" s="352" t="s">
        <v>21</v>
      </c>
      <c r="D142" s="386" t="s">
        <v>23</v>
      </c>
      <c r="E142" s="387" t="s">
        <v>18</v>
      </c>
      <c r="F142" s="385" t="s">
        <v>106</v>
      </c>
      <c r="G142" s="385" t="s">
        <v>21</v>
      </c>
      <c r="H142" s="353" t="s">
        <v>137</v>
      </c>
      <c r="I142" s="400" t="s">
        <v>20</v>
      </c>
      <c r="J142" s="397" t="s">
        <v>33</v>
      </c>
      <c r="K142" s="479">
        <v>0</v>
      </c>
      <c r="L142" s="391">
        <v>0</v>
      </c>
      <c r="M142" s="392">
        <v>0</v>
      </c>
    </row>
    <row r="143" spans="1:13" ht="15.75" customHeight="1" x14ac:dyDescent="0.2">
      <c r="A143" s="409" t="s">
        <v>11</v>
      </c>
      <c r="B143" s="176" t="s">
        <v>17</v>
      </c>
      <c r="C143" s="179" t="s">
        <v>23</v>
      </c>
      <c r="D143" s="180" t="s">
        <v>29</v>
      </c>
      <c r="E143" s="100" t="s">
        <v>29</v>
      </c>
      <c r="F143" s="175" t="s">
        <v>106</v>
      </c>
      <c r="G143" s="175" t="s">
        <v>29</v>
      </c>
      <c r="H143" s="107" t="s">
        <v>107</v>
      </c>
      <c r="I143" s="103" t="s">
        <v>30</v>
      </c>
      <c r="J143" s="103" t="s">
        <v>30</v>
      </c>
      <c r="K143" s="477">
        <f>K151+K177+K144</f>
        <v>511.97399999999999</v>
      </c>
      <c r="L143" s="194">
        <f t="shared" ref="L143:M143" si="27">L151+L177+L144</f>
        <v>509.524</v>
      </c>
      <c r="M143" s="201">
        <f t="shared" si="27"/>
        <v>509.524</v>
      </c>
    </row>
    <row r="144" spans="1:13" ht="25.5" x14ac:dyDescent="0.2">
      <c r="A144" s="425" t="s">
        <v>521</v>
      </c>
      <c r="B144" s="176" t="s">
        <v>17</v>
      </c>
      <c r="C144" s="179" t="s">
        <v>23</v>
      </c>
      <c r="D144" s="180" t="s">
        <v>24</v>
      </c>
      <c r="E144" s="100" t="s">
        <v>29</v>
      </c>
      <c r="F144" s="175" t="s">
        <v>106</v>
      </c>
      <c r="G144" s="175" t="s">
        <v>29</v>
      </c>
      <c r="H144" s="107" t="s">
        <v>107</v>
      </c>
      <c r="I144" s="103" t="s">
        <v>30</v>
      </c>
      <c r="J144" s="103" t="s">
        <v>30</v>
      </c>
      <c r="K144" s="477">
        <f t="shared" ref="K144:K149" si="28">K145</f>
        <v>0</v>
      </c>
      <c r="L144" s="194">
        <f t="shared" ref="L144:M149" si="29">L145</f>
        <v>0</v>
      </c>
      <c r="M144" s="201">
        <f t="shared" si="29"/>
        <v>0</v>
      </c>
    </row>
    <row r="145" spans="1:13" ht="12.75" x14ac:dyDescent="0.2">
      <c r="A145" s="425" t="s">
        <v>130</v>
      </c>
      <c r="B145" s="176" t="s">
        <v>17</v>
      </c>
      <c r="C145" s="179" t="s">
        <v>23</v>
      </c>
      <c r="D145" s="180" t="s">
        <v>24</v>
      </c>
      <c r="E145" s="100" t="s">
        <v>112</v>
      </c>
      <c r="F145" s="175" t="s">
        <v>106</v>
      </c>
      <c r="G145" s="175" t="s">
        <v>29</v>
      </c>
      <c r="H145" s="107" t="s">
        <v>107</v>
      </c>
      <c r="I145" s="103" t="s">
        <v>30</v>
      </c>
      <c r="J145" s="103" t="s">
        <v>30</v>
      </c>
      <c r="K145" s="477">
        <f t="shared" si="28"/>
        <v>0</v>
      </c>
      <c r="L145" s="194">
        <f t="shared" si="29"/>
        <v>0</v>
      </c>
      <c r="M145" s="201">
        <f t="shared" si="29"/>
        <v>0</v>
      </c>
    </row>
    <row r="146" spans="1:13" x14ac:dyDescent="0.2">
      <c r="A146" s="161" t="s">
        <v>53</v>
      </c>
      <c r="B146" s="176" t="s">
        <v>17</v>
      </c>
      <c r="C146" s="179" t="s">
        <v>23</v>
      </c>
      <c r="D146" s="180" t="s">
        <v>24</v>
      </c>
      <c r="E146" s="100" t="s">
        <v>112</v>
      </c>
      <c r="F146" s="175" t="s">
        <v>131</v>
      </c>
      <c r="G146" s="175" t="s">
        <v>29</v>
      </c>
      <c r="H146" s="107" t="s">
        <v>107</v>
      </c>
      <c r="I146" s="103" t="s">
        <v>30</v>
      </c>
      <c r="J146" s="103" t="s">
        <v>30</v>
      </c>
      <c r="K146" s="477">
        <f t="shared" si="28"/>
        <v>0</v>
      </c>
      <c r="L146" s="194">
        <f t="shared" si="29"/>
        <v>0</v>
      </c>
      <c r="M146" s="201">
        <f t="shared" si="29"/>
        <v>0</v>
      </c>
    </row>
    <row r="147" spans="1:13" ht="13.5" x14ac:dyDescent="0.25">
      <c r="A147" s="465" t="s">
        <v>132</v>
      </c>
      <c r="B147" s="176" t="s">
        <v>17</v>
      </c>
      <c r="C147" s="179" t="s">
        <v>23</v>
      </c>
      <c r="D147" s="180" t="s">
        <v>24</v>
      </c>
      <c r="E147" s="100" t="s">
        <v>112</v>
      </c>
      <c r="F147" s="175" t="s">
        <v>131</v>
      </c>
      <c r="G147" s="175" t="s">
        <v>29</v>
      </c>
      <c r="H147" s="107" t="s">
        <v>133</v>
      </c>
      <c r="I147" s="103" t="s">
        <v>30</v>
      </c>
      <c r="J147" s="103" t="s">
        <v>30</v>
      </c>
      <c r="K147" s="477">
        <f t="shared" si="28"/>
        <v>0</v>
      </c>
      <c r="L147" s="194">
        <f t="shared" si="29"/>
        <v>0</v>
      </c>
      <c r="M147" s="201">
        <f t="shared" si="29"/>
        <v>0</v>
      </c>
    </row>
    <row r="148" spans="1:13" ht="15" customHeight="1" x14ac:dyDescent="0.2">
      <c r="A148" s="161" t="s">
        <v>147</v>
      </c>
      <c r="B148" s="176" t="s">
        <v>17</v>
      </c>
      <c r="C148" s="179" t="s">
        <v>23</v>
      </c>
      <c r="D148" s="180" t="s">
        <v>24</v>
      </c>
      <c r="E148" s="100" t="s">
        <v>112</v>
      </c>
      <c r="F148" s="175" t="s">
        <v>131</v>
      </c>
      <c r="G148" s="175" t="s">
        <v>29</v>
      </c>
      <c r="H148" s="107" t="s">
        <v>133</v>
      </c>
      <c r="I148" s="103" t="s">
        <v>63</v>
      </c>
      <c r="J148" s="103" t="s">
        <v>30</v>
      </c>
      <c r="K148" s="477">
        <f t="shared" si="28"/>
        <v>0</v>
      </c>
      <c r="L148" s="194">
        <f t="shared" si="29"/>
        <v>0</v>
      </c>
      <c r="M148" s="201">
        <f t="shared" si="29"/>
        <v>0</v>
      </c>
    </row>
    <row r="149" spans="1:13" ht="13.5" customHeight="1" x14ac:dyDescent="0.2">
      <c r="A149" s="526" t="s">
        <v>122</v>
      </c>
      <c r="B149" s="535" t="s">
        <v>17</v>
      </c>
      <c r="C149" s="528" t="s">
        <v>23</v>
      </c>
      <c r="D149" s="529" t="s">
        <v>24</v>
      </c>
      <c r="E149" s="538" t="s">
        <v>112</v>
      </c>
      <c r="F149" s="536" t="s">
        <v>131</v>
      </c>
      <c r="G149" s="536" t="s">
        <v>29</v>
      </c>
      <c r="H149" s="564" t="s">
        <v>133</v>
      </c>
      <c r="I149" s="531" t="s">
        <v>20</v>
      </c>
      <c r="J149" s="531" t="s">
        <v>30</v>
      </c>
      <c r="K149" s="540">
        <f t="shared" si="28"/>
        <v>0</v>
      </c>
      <c r="L149" s="548">
        <f t="shared" si="29"/>
        <v>0</v>
      </c>
      <c r="M149" s="549">
        <f t="shared" si="29"/>
        <v>0</v>
      </c>
    </row>
    <row r="150" spans="1:13" ht="13.5" customHeight="1" x14ac:dyDescent="0.2">
      <c r="A150" s="428" t="s">
        <v>455</v>
      </c>
      <c r="B150" s="351" t="s">
        <v>17</v>
      </c>
      <c r="C150" s="352" t="s">
        <v>23</v>
      </c>
      <c r="D150" s="353" t="s">
        <v>24</v>
      </c>
      <c r="E150" s="354" t="s">
        <v>112</v>
      </c>
      <c r="F150" s="352" t="s">
        <v>131</v>
      </c>
      <c r="G150" s="352" t="s">
        <v>29</v>
      </c>
      <c r="H150" s="404" t="s">
        <v>133</v>
      </c>
      <c r="I150" s="400" t="s">
        <v>20</v>
      </c>
      <c r="J150" s="397" t="s">
        <v>42</v>
      </c>
      <c r="K150" s="479"/>
      <c r="L150" s="390"/>
      <c r="M150" s="450"/>
    </row>
    <row r="151" spans="1:13" ht="25.5" x14ac:dyDescent="0.2">
      <c r="A151" s="425" t="s">
        <v>532</v>
      </c>
      <c r="B151" s="176" t="s">
        <v>17</v>
      </c>
      <c r="C151" s="175" t="s">
        <v>23</v>
      </c>
      <c r="D151" s="177" t="s">
        <v>38</v>
      </c>
      <c r="E151" s="100" t="s">
        <v>29</v>
      </c>
      <c r="F151" s="175" t="s">
        <v>106</v>
      </c>
      <c r="G151" s="175" t="s">
        <v>29</v>
      </c>
      <c r="H151" s="108" t="s">
        <v>107</v>
      </c>
      <c r="I151" s="101" t="s">
        <v>30</v>
      </c>
      <c r="J151" s="101" t="s">
        <v>30</v>
      </c>
      <c r="K151" s="477">
        <f>K154+K162+K169</f>
        <v>509.524</v>
      </c>
      <c r="L151" s="195">
        <f>L154+L162+L169</f>
        <v>509.524</v>
      </c>
      <c r="M151" s="196">
        <f>M154+M162+M169</f>
        <v>509.524</v>
      </c>
    </row>
    <row r="152" spans="1:13" ht="21.75" x14ac:dyDescent="0.2">
      <c r="A152" s="411" t="s">
        <v>536</v>
      </c>
      <c r="B152" s="176" t="s">
        <v>17</v>
      </c>
      <c r="C152" s="175" t="s">
        <v>23</v>
      </c>
      <c r="D152" s="177" t="s">
        <v>38</v>
      </c>
      <c r="E152" s="100" t="s">
        <v>18</v>
      </c>
      <c r="F152" s="175" t="s">
        <v>106</v>
      </c>
      <c r="G152" s="175" t="s">
        <v>29</v>
      </c>
      <c r="H152" s="108" t="s">
        <v>107</v>
      </c>
      <c r="I152" s="101" t="s">
        <v>30</v>
      </c>
      <c r="J152" s="101" t="s">
        <v>30</v>
      </c>
      <c r="K152" s="477">
        <f>K153</f>
        <v>509.524</v>
      </c>
      <c r="L152" s="195">
        <f>L153</f>
        <v>509.524</v>
      </c>
      <c r="M152" s="196">
        <f>M153</f>
        <v>509.524</v>
      </c>
    </row>
    <row r="153" spans="1:13" ht="33" customHeight="1" x14ac:dyDescent="0.2">
      <c r="A153" s="411" t="s">
        <v>138</v>
      </c>
      <c r="B153" s="176" t="s">
        <v>17</v>
      </c>
      <c r="C153" s="175" t="s">
        <v>23</v>
      </c>
      <c r="D153" s="177" t="s">
        <v>38</v>
      </c>
      <c r="E153" s="100" t="s">
        <v>18</v>
      </c>
      <c r="F153" s="175" t="s">
        <v>106</v>
      </c>
      <c r="G153" s="175" t="s">
        <v>23</v>
      </c>
      <c r="H153" s="108" t="s">
        <v>107</v>
      </c>
      <c r="I153" s="101" t="s">
        <v>30</v>
      </c>
      <c r="J153" s="101" t="s">
        <v>30</v>
      </c>
      <c r="K153" s="477">
        <f>K154+K162</f>
        <v>509.524</v>
      </c>
      <c r="L153" s="195">
        <f>L154+L162</f>
        <v>509.524</v>
      </c>
      <c r="M153" s="196">
        <f>M154+M162</f>
        <v>509.524</v>
      </c>
    </row>
    <row r="154" spans="1:13" ht="27" x14ac:dyDescent="0.25">
      <c r="A154" s="465" t="s">
        <v>141</v>
      </c>
      <c r="B154" s="176" t="s">
        <v>17</v>
      </c>
      <c r="C154" s="175" t="s">
        <v>23</v>
      </c>
      <c r="D154" s="177" t="s">
        <v>38</v>
      </c>
      <c r="E154" s="100" t="s">
        <v>18</v>
      </c>
      <c r="F154" s="175" t="s">
        <v>106</v>
      </c>
      <c r="G154" s="175" t="s">
        <v>23</v>
      </c>
      <c r="H154" s="177" t="s">
        <v>142</v>
      </c>
      <c r="I154" s="101" t="s">
        <v>30</v>
      </c>
      <c r="J154" s="101" t="s">
        <v>30</v>
      </c>
      <c r="K154" s="477">
        <f>K155</f>
        <v>509.524</v>
      </c>
      <c r="L154" s="195">
        <f>L155</f>
        <v>509.524</v>
      </c>
      <c r="M154" s="196">
        <f>M155</f>
        <v>509.524</v>
      </c>
    </row>
    <row r="155" spans="1:13" ht="14.25" customHeight="1" x14ac:dyDescent="0.2">
      <c r="A155" s="161" t="s">
        <v>143</v>
      </c>
      <c r="B155" s="176" t="s">
        <v>17</v>
      </c>
      <c r="C155" s="179" t="s">
        <v>23</v>
      </c>
      <c r="D155" s="180" t="s">
        <v>38</v>
      </c>
      <c r="E155" s="178" t="s">
        <v>18</v>
      </c>
      <c r="F155" s="179" t="s">
        <v>106</v>
      </c>
      <c r="G155" s="179" t="s">
        <v>23</v>
      </c>
      <c r="H155" s="180" t="s">
        <v>142</v>
      </c>
      <c r="I155" s="103" t="s">
        <v>68</v>
      </c>
      <c r="J155" s="103" t="s">
        <v>30</v>
      </c>
      <c r="K155" s="478">
        <f>K157+K159</f>
        <v>509.524</v>
      </c>
      <c r="L155" s="198">
        <f>L157+L159</f>
        <v>509.524</v>
      </c>
      <c r="M155" s="199">
        <f>M157+M159</f>
        <v>509.524</v>
      </c>
    </row>
    <row r="156" spans="1:13" x14ac:dyDescent="0.2">
      <c r="A156" s="526" t="s">
        <v>208</v>
      </c>
      <c r="B156" s="535" t="s">
        <v>17</v>
      </c>
      <c r="C156" s="528" t="s">
        <v>23</v>
      </c>
      <c r="D156" s="529" t="s">
        <v>38</v>
      </c>
      <c r="E156" s="530" t="s">
        <v>18</v>
      </c>
      <c r="F156" s="528" t="s">
        <v>106</v>
      </c>
      <c r="G156" s="528" t="s">
        <v>23</v>
      </c>
      <c r="H156" s="529" t="s">
        <v>142</v>
      </c>
      <c r="I156" s="531" t="s">
        <v>67</v>
      </c>
      <c r="J156" s="531" t="s">
        <v>30</v>
      </c>
      <c r="K156" s="532">
        <f t="shared" ref="K156:M157" si="30">K157</f>
        <v>391.4</v>
      </c>
      <c r="L156" s="545">
        <f t="shared" si="30"/>
        <v>391.4</v>
      </c>
      <c r="M156" s="546">
        <f t="shared" si="30"/>
        <v>391.4</v>
      </c>
    </row>
    <row r="157" spans="1:13" x14ac:dyDescent="0.2">
      <c r="A157" s="161" t="s">
        <v>85</v>
      </c>
      <c r="B157" s="176" t="s">
        <v>17</v>
      </c>
      <c r="C157" s="179" t="s">
        <v>23</v>
      </c>
      <c r="D157" s="180" t="s">
        <v>38</v>
      </c>
      <c r="E157" s="178" t="s">
        <v>18</v>
      </c>
      <c r="F157" s="179" t="s">
        <v>106</v>
      </c>
      <c r="G157" s="179" t="s">
        <v>23</v>
      </c>
      <c r="H157" s="180" t="s">
        <v>142</v>
      </c>
      <c r="I157" s="103" t="s">
        <v>67</v>
      </c>
      <c r="J157" s="103" t="s">
        <v>60</v>
      </c>
      <c r="K157" s="478">
        <f t="shared" si="30"/>
        <v>391.4</v>
      </c>
      <c r="L157" s="198">
        <f>L158</f>
        <v>391.4</v>
      </c>
      <c r="M157" s="199">
        <f t="shared" si="30"/>
        <v>391.4</v>
      </c>
    </row>
    <row r="158" spans="1:13" x14ac:dyDescent="0.2">
      <c r="A158" s="429" t="s">
        <v>4</v>
      </c>
      <c r="B158" s="384" t="s">
        <v>17</v>
      </c>
      <c r="C158" s="352" t="s">
        <v>23</v>
      </c>
      <c r="D158" s="353" t="s">
        <v>38</v>
      </c>
      <c r="E158" s="354" t="s">
        <v>18</v>
      </c>
      <c r="F158" s="352" t="s">
        <v>106</v>
      </c>
      <c r="G158" s="352" t="s">
        <v>23</v>
      </c>
      <c r="H158" s="353" t="s">
        <v>142</v>
      </c>
      <c r="I158" s="400" t="s">
        <v>67</v>
      </c>
      <c r="J158" s="397" t="s">
        <v>110</v>
      </c>
      <c r="K158" s="479">
        <v>391.4</v>
      </c>
      <c r="L158" s="391">
        <v>391.4</v>
      </c>
      <c r="M158" s="392">
        <v>391.4</v>
      </c>
    </row>
    <row r="159" spans="1:13" ht="22.5" x14ac:dyDescent="0.2">
      <c r="A159" s="565" t="s">
        <v>144</v>
      </c>
      <c r="B159" s="535" t="s">
        <v>17</v>
      </c>
      <c r="C159" s="528" t="s">
        <v>23</v>
      </c>
      <c r="D159" s="529" t="s">
        <v>38</v>
      </c>
      <c r="E159" s="530" t="s">
        <v>18</v>
      </c>
      <c r="F159" s="528" t="s">
        <v>106</v>
      </c>
      <c r="G159" s="528" t="s">
        <v>23</v>
      </c>
      <c r="H159" s="529" t="s">
        <v>142</v>
      </c>
      <c r="I159" s="531" t="s">
        <v>70</v>
      </c>
      <c r="J159" s="531" t="s">
        <v>30</v>
      </c>
      <c r="K159" s="532">
        <f t="shared" ref="K159:M160" si="31">K160</f>
        <v>118.124</v>
      </c>
      <c r="L159" s="545">
        <f t="shared" si="31"/>
        <v>118.124</v>
      </c>
      <c r="M159" s="546">
        <f t="shared" si="31"/>
        <v>118.124</v>
      </c>
    </row>
    <row r="160" spans="1:13" x14ac:dyDescent="0.2">
      <c r="A160" s="161" t="s">
        <v>85</v>
      </c>
      <c r="B160" s="176" t="s">
        <v>17</v>
      </c>
      <c r="C160" s="179" t="s">
        <v>23</v>
      </c>
      <c r="D160" s="180" t="s">
        <v>38</v>
      </c>
      <c r="E160" s="178" t="s">
        <v>18</v>
      </c>
      <c r="F160" s="179" t="s">
        <v>106</v>
      </c>
      <c r="G160" s="179" t="s">
        <v>23</v>
      </c>
      <c r="H160" s="180" t="s">
        <v>142</v>
      </c>
      <c r="I160" s="103" t="s">
        <v>70</v>
      </c>
      <c r="J160" s="103" t="s">
        <v>60</v>
      </c>
      <c r="K160" s="478">
        <f t="shared" si="31"/>
        <v>118.124</v>
      </c>
      <c r="L160" s="198">
        <f t="shared" si="31"/>
        <v>118.124</v>
      </c>
      <c r="M160" s="199">
        <f t="shared" si="31"/>
        <v>118.124</v>
      </c>
    </row>
    <row r="161" spans="1:13" x14ac:dyDescent="0.2">
      <c r="A161" s="371" t="s">
        <v>87</v>
      </c>
      <c r="B161" s="384" t="s">
        <v>17</v>
      </c>
      <c r="C161" s="352" t="s">
        <v>23</v>
      </c>
      <c r="D161" s="353" t="s">
        <v>38</v>
      </c>
      <c r="E161" s="354" t="s">
        <v>18</v>
      </c>
      <c r="F161" s="352" t="s">
        <v>106</v>
      </c>
      <c r="G161" s="352" t="s">
        <v>23</v>
      </c>
      <c r="H161" s="353" t="s">
        <v>142</v>
      </c>
      <c r="I161" s="400" t="s">
        <v>70</v>
      </c>
      <c r="J161" s="397" t="s">
        <v>111</v>
      </c>
      <c r="K161" s="479">
        <v>118.124</v>
      </c>
      <c r="L161" s="391">
        <v>118.124</v>
      </c>
      <c r="M161" s="392">
        <v>118.124</v>
      </c>
    </row>
    <row r="162" spans="1:13" ht="13.5" x14ac:dyDescent="0.25">
      <c r="A162" s="465" t="s">
        <v>145</v>
      </c>
      <c r="B162" s="176" t="s">
        <v>17</v>
      </c>
      <c r="C162" s="175" t="s">
        <v>23</v>
      </c>
      <c r="D162" s="177" t="s">
        <v>38</v>
      </c>
      <c r="E162" s="100" t="s">
        <v>18</v>
      </c>
      <c r="F162" s="175" t="s">
        <v>106</v>
      </c>
      <c r="G162" s="175" t="s">
        <v>23</v>
      </c>
      <c r="H162" s="108" t="s">
        <v>139</v>
      </c>
      <c r="I162" s="101" t="s">
        <v>30</v>
      </c>
      <c r="J162" s="101" t="s">
        <v>30</v>
      </c>
      <c r="K162" s="477">
        <f t="shared" ref="K162:M163" si="32">K163</f>
        <v>0</v>
      </c>
      <c r="L162" s="194">
        <f t="shared" si="32"/>
        <v>0</v>
      </c>
      <c r="M162" s="201">
        <f t="shared" si="32"/>
        <v>0</v>
      </c>
    </row>
    <row r="163" spans="1:13" ht="17.25" customHeight="1" x14ac:dyDescent="0.2">
      <c r="A163" s="417" t="s">
        <v>147</v>
      </c>
      <c r="B163" s="176" t="s">
        <v>17</v>
      </c>
      <c r="C163" s="175" t="s">
        <v>23</v>
      </c>
      <c r="D163" s="177" t="s">
        <v>38</v>
      </c>
      <c r="E163" s="100" t="s">
        <v>18</v>
      </c>
      <c r="F163" s="175" t="s">
        <v>106</v>
      </c>
      <c r="G163" s="175" t="s">
        <v>23</v>
      </c>
      <c r="H163" s="108" t="s">
        <v>139</v>
      </c>
      <c r="I163" s="101" t="s">
        <v>63</v>
      </c>
      <c r="J163" s="101" t="s">
        <v>30</v>
      </c>
      <c r="K163" s="477">
        <f t="shared" si="32"/>
        <v>0</v>
      </c>
      <c r="L163" s="194">
        <f t="shared" si="32"/>
        <v>0</v>
      </c>
      <c r="M163" s="201">
        <f t="shared" si="32"/>
        <v>0</v>
      </c>
    </row>
    <row r="164" spans="1:13" ht="13.5" customHeight="1" x14ac:dyDescent="0.2">
      <c r="A164" s="565" t="s">
        <v>122</v>
      </c>
      <c r="B164" s="535" t="s">
        <v>17</v>
      </c>
      <c r="C164" s="528" t="s">
        <v>23</v>
      </c>
      <c r="D164" s="529" t="s">
        <v>38</v>
      </c>
      <c r="E164" s="530" t="s">
        <v>18</v>
      </c>
      <c r="F164" s="528" t="s">
        <v>106</v>
      </c>
      <c r="G164" s="528" t="s">
        <v>23</v>
      </c>
      <c r="H164" s="564" t="s">
        <v>139</v>
      </c>
      <c r="I164" s="531" t="s">
        <v>20</v>
      </c>
      <c r="J164" s="531" t="s">
        <v>30</v>
      </c>
      <c r="K164" s="532">
        <f>K167+K165</f>
        <v>0</v>
      </c>
      <c r="L164" s="545">
        <f>L167+L165</f>
        <v>0</v>
      </c>
      <c r="M164" s="546">
        <f>M167+M165</f>
        <v>0</v>
      </c>
    </row>
    <row r="165" spans="1:13" x14ac:dyDescent="0.2">
      <c r="A165" s="430" t="s">
        <v>140</v>
      </c>
      <c r="B165" s="176" t="s">
        <v>17</v>
      </c>
      <c r="C165" s="179" t="s">
        <v>23</v>
      </c>
      <c r="D165" s="180" t="s">
        <v>38</v>
      </c>
      <c r="E165" s="178" t="s">
        <v>18</v>
      </c>
      <c r="F165" s="179" t="s">
        <v>106</v>
      </c>
      <c r="G165" s="179" t="s">
        <v>23</v>
      </c>
      <c r="H165" s="107" t="s">
        <v>139</v>
      </c>
      <c r="I165" s="103" t="s">
        <v>20</v>
      </c>
      <c r="J165" s="103" t="s">
        <v>35</v>
      </c>
      <c r="K165" s="478">
        <f>K166</f>
        <v>0</v>
      </c>
      <c r="L165" s="198">
        <f>L166</f>
        <v>0</v>
      </c>
      <c r="M165" s="199">
        <f>M166</f>
        <v>0</v>
      </c>
    </row>
    <row r="166" spans="1:13" x14ac:dyDescent="0.2">
      <c r="A166" s="371" t="s">
        <v>123</v>
      </c>
      <c r="B166" s="282" t="s">
        <v>17</v>
      </c>
      <c r="C166" s="287" t="s">
        <v>23</v>
      </c>
      <c r="D166" s="288" t="s">
        <v>38</v>
      </c>
      <c r="E166" s="289" t="s">
        <v>18</v>
      </c>
      <c r="F166" s="287" t="s">
        <v>106</v>
      </c>
      <c r="G166" s="287" t="s">
        <v>23</v>
      </c>
      <c r="H166" s="291" t="s">
        <v>139</v>
      </c>
      <c r="I166" s="290" t="s">
        <v>20</v>
      </c>
      <c r="J166" s="104" t="s">
        <v>47</v>
      </c>
      <c r="K166" s="484">
        <v>0</v>
      </c>
      <c r="L166" s="293">
        <v>0</v>
      </c>
      <c r="M166" s="294">
        <v>0</v>
      </c>
    </row>
    <row r="167" spans="1:13" x14ac:dyDescent="0.2">
      <c r="A167" s="161" t="s">
        <v>7</v>
      </c>
      <c r="B167" s="176" t="s">
        <v>17</v>
      </c>
      <c r="C167" s="179" t="s">
        <v>23</v>
      </c>
      <c r="D167" s="180" t="s">
        <v>38</v>
      </c>
      <c r="E167" s="178" t="s">
        <v>18</v>
      </c>
      <c r="F167" s="179" t="s">
        <v>106</v>
      </c>
      <c r="G167" s="179" t="s">
        <v>23</v>
      </c>
      <c r="H167" s="107" t="s">
        <v>139</v>
      </c>
      <c r="I167" s="103" t="s">
        <v>20</v>
      </c>
      <c r="J167" s="103" t="s">
        <v>32</v>
      </c>
      <c r="K167" s="478">
        <f>K168</f>
        <v>0</v>
      </c>
      <c r="L167" s="198">
        <f>L168</f>
        <v>0</v>
      </c>
      <c r="M167" s="199">
        <f>M168</f>
        <v>0</v>
      </c>
    </row>
    <row r="168" spans="1:13" x14ac:dyDescent="0.2">
      <c r="A168" s="371" t="s">
        <v>9</v>
      </c>
      <c r="B168" s="384" t="s">
        <v>17</v>
      </c>
      <c r="C168" s="352" t="s">
        <v>23</v>
      </c>
      <c r="D168" s="353" t="s">
        <v>38</v>
      </c>
      <c r="E168" s="354" t="s">
        <v>18</v>
      </c>
      <c r="F168" s="352" t="s">
        <v>106</v>
      </c>
      <c r="G168" s="352" t="s">
        <v>23</v>
      </c>
      <c r="H168" s="404" t="s">
        <v>139</v>
      </c>
      <c r="I168" s="400" t="s">
        <v>20</v>
      </c>
      <c r="J168" s="397" t="s">
        <v>33</v>
      </c>
      <c r="K168" s="479">
        <v>0</v>
      </c>
      <c r="L168" s="391"/>
      <c r="M168" s="392"/>
    </row>
    <row r="169" spans="1:13" ht="12.75" x14ac:dyDescent="0.2">
      <c r="A169" s="431" t="s">
        <v>130</v>
      </c>
      <c r="B169" s="176" t="s">
        <v>17</v>
      </c>
      <c r="C169" s="179" t="s">
        <v>23</v>
      </c>
      <c r="D169" s="180" t="s">
        <v>38</v>
      </c>
      <c r="E169" s="178" t="s">
        <v>112</v>
      </c>
      <c r="F169" s="179" t="s">
        <v>106</v>
      </c>
      <c r="G169" s="179" t="s">
        <v>29</v>
      </c>
      <c r="H169" s="180" t="s">
        <v>107</v>
      </c>
      <c r="I169" s="103" t="s">
        <v>30</v>
      </c>
      <c r="J169" s="103" t="s">
        <v>30</v>
      </c>
      <c r="K169" s="478">
        <f>K170</f>
        <v>0</v>
      </c>
      <c r="L169" s="198">
        <f>L170</f>
        <v>0</v>
      </c>
      <c r="M169" s="199">
        <f>M170</f>
        <v>0</v>
      </c>
    </row>
    <row r="170" spans="1:13" ht="12.75" x14ac:dyDescent="0.2">
      <c r="A170" s="432" t="s">
        <v>53</v>
      </c>
      <c r="B170" s="176" t="s">
        <v>17</v>
      </c>
      <c r="C170" s="175" t="s">
        <v>23</v>
      </c>
      <c r="D170" s="177" t="s">
        <v>38</v>
      </c>
      <c r="E170" s="100" t="s">
        <v>112</v>
      </c>
      <c r="F170" s="175" t="s">
        <v>131</v>
      </c>
      <c r="G170" s="175" t="s">
        <v>29</v>
      </c>
      <c r="H170" s="177" t="s">
        <v>107</v>
      </c>
      <c r="I170" s="101" t="s">
        <v>30</v>
      </c>
      <c r="J170" s="101" t="s">
        <v>30</v>
      </c>
      <c r="K170" s="477">
        <f>K171</f>
        <v>0</v>
      </c>
      <c r="L170" s="195">
        <f t="shared" ref="L170:M175" si="33">L171</f>
        <v>0</v>
      </c>
      <c r="M170" s="196">
        <f t="shared" si="33"/>
        <v>0</v>
      </c>
    </row>
    <row r="171" spans="1:13" ht="15.75" customHeight="1" x14ac:dyDescent="0.2">
      <c r="A171" s="443" t="s">
        <v>451</v>
      </c>
      <c r="B171" s="176" t="s">
        <v>17</v>
      </c>
      <c r="C171" s="175" t="s">
        <v>23</v>
      </c>
      <c r="D171" s="177" t="s">
        <v>38</v>
      </c>
      <c r="E171" s="100" t="s">
        <v>112</v>
      </c>
      <c r="F171" s="175" t="s">
        <v>131</v>
      </c>
      <c r="G171" s="175" t="s">
        <v>29</v>
      </c>
      <c r="H171" s="177" t="s">
        <v>452</v>
      </c>
      <c r="I171" s="101" t="s">
        <v>30</v>
      </c>
      <c r="J171" s="101" t="s">
        <v>30</v>
      </c>
      <c r="K171" s="477">
        <f>K174</f>
        <v>0</v>
      </c>
      <c r="L171" s="195">
        <f>L174</f>
        <v>0</v>
      </c>
      <c r="M171" s="196">
        <f>M174</f>
        <v>0</v>
      </c>
    </row>
    <row r="172" spans="1:13" x14ac:dyDescent="0.2">
      <c r="A172" s="406" t="s">
        <v>146</v>
      </c>
      <c r="B172" s="176" t="s">
        <v>17</v>
      </c>
      <c r="C172" s="175" t="s">
        <v>23</v>
      </c>
      <c r="D172" s="177" t="s">
        <v>38</v>
      </c>
      <c r="E172" s="100" t="s">
        <v>112</v>
      </c>
      <c r="F172" s="175" t="s">
        <v>131</v>
      </c>
      <c r="G172" s="175" t="s">
        <v>29</v>
      </c>
      <c r="H172" s="177" t="s">
        <v>452</v>
      </c>
      <c r="I172" s="101" t="s">
        <v>35</v>
      </c>
      <c r="J172" s="101" t="s">
        <v>30</v>
      </c>
      <c r="K172" s="477">
        <f t="shared" ref="K172:M173" si="34">K173</f>
        <v>0</v>
      </c>
      <c r="L172" s="194">
        <f t="shared" si="34"/>
        <v>0</v>
      </c>
      <c r="M172" s="201">
        <f t="shared" si="34"/>
        <v>0</v>
      </c>
    </row>
    <row r="173" spans="1:13" ht="12.75" customHeight="1" x14ac:dyDescent="0.2">
      <c r="A173" s="417" t="s">
        <v>147</v>
      </c>
      <c r="B173" s="176" t="s">
        <v>17</v>
      </c>
      <c r="C173" s="179" t="s">
        <v>23</v>
      </c>
      <c r="D173" s="180" t="s">
        <v>38</v>
      </c>
      <c r="E173" s="178" t="s">
        <v>112</v>
      </c>
      <c r="F173" s="179" t="s">
        <v>131</v>
      </c>
      <c r="G173" s="179" t="s">
        <v>29</v>
      </c>
      <c r="H173" s="180" t="s">
        <v>452</v>
      </c>
      <c r="I173" s="103" t="s">
        <v>63</v>
      </c>
      <c r="J173" s="103" t="s">
        <v>30</v>
      </c>
      <c r="K173" s="477">
        <f t="shared" si="34"/>
        <v>0</v>
      </c>
      <c r="L173" s="194">
        <f t="shared" si="34"/>
        <v>0</v>
      </c>
      <c r="M173" s="201">
        <f t="shared" si="34"/>
        <v>0</v>
      </c>
    </row>
    <row r="174" spans="1:13" x14ac:dyDescent="0.2">
      <c r="A174" s="566" t="s">
        <v>453</v>
      </c>
      <c r="B174" s="535" t="s">
        <v>17</v>
      </c>
      <c r="C174" s="528" t="s">
        <v>23</v>
      </c>
      <c r="D174" s="529" t="s">
        <v>38</v>
      </c>
      <c r="E174" s="530" t="s">
        <v>112</v>
      </c>
      <c r="F174" s="528" t="s">
        <v>131</v>
      </c>
      <c r="G174" s="528" t="s">
        <v>29</v>
      </c>
      <c r="H174" s="529" t="s">
        <v>452</v>
      </c>
      <c r="I174" s="531" t="s">
        <v>20</v>
      </c>
      <c r="J174" s="531" t="s">
        <v>30</v>
      </c>
      <c r="K174" s="532">
        <f>K175</f>
        <v>0</v>
      </c>
      <c r="L174" s="545">
        <f t="shared" si="33"/>
        <v>0</v>
      </c>
      <c r="M174" s="546">
        <f t="shared" si="33"/>
        <v>0</v>
      </c>
    </row>
    <row r="175" spans="1:13" ht="15.75" customHeight="1" x14ac:dyDescent="0.2">
      <c r="A175" s="406" t="s">
        <v>147</v>
      </c>
      <c r="B175" s="176" t="s">
        <v>17</v>
      </c>
      <c r="C175" s="179" t="s">
        <v>23</v>
      </c>
      <c r="D175" s="180" t="s">
        <v>38</v>
      </c>
      <c r="E175" s="178" t="s">
        <v>112</v>
      </c>
      <c r="F175" s="179" t="s">
        <v>131</v>
      </c>
      <c r="G175" s="179" t="s">
        <v>29</v>
      </c>
      <c r="H175" s="180" t="s">
        <v>452</v>
      </c>
      <c r="I175" s="103" t="s">
        <v>20</v>
      </c>
      <c r="J175" s="103" t="s">
        <v>32</v>
      </c>
      <c r="K175" s="478">
        <f>K176</f>
        <v>0</v>
      </c>
      <c r="L175" s="198">
        <f t="shared" si="33"/>
        <v>0</v>
      </c>
      <c r="M175" s="199">
        <f t="shared" si="33"/>
        <v>0</v>
      </c>
    </row>
    <row r="176" spans="1:13" ht="22.5" x14ac:dyDescent="0.2">
      <c r="A176" s="433" t="s">
        <v>148</v>
      </c>
      <c r="B176" s="384" t="s">
        <v>17</v>
      </c>
      <c r="C176" s="352" t="s">
        <v>23</v>
      </c>
      <c r="D176" s="353" t="s">
        <v>38</v>
      </c>
      <c r="E176" s="354" t="s">
        <v>112</v>
      </c>
      <c r="F176" s="352" t="s">
        <v>131</v>
      </c>
      <c r="G176" s="352" t="s">
        <v>29</v>
      </c>
      <c r="H176" s="353" t="s">
        <v>452</v>
      </c>
      <c r="I176" s="400" t="s">
        <v>20</v>
      </c>
      <c r="J176" s="397" t="s">
        <v>33</v>
      </c>
      <c r="K176" s="479">
        <v>0</v>
      </c>
      <c r="L176" s="391">
        <v>0</v>
      </c>
      <c r="M176" s="392">
        <v>0</v>
      </c>
    </row>
    <row r="177" spans="1:15" ht="25.5" x14ac:dyDescent="0.2">
      <c r="A177" s="425" t="s">
        <v>149</v>
      </c>
      <c r="B177" s="176" t="s">
        <v>17</v>
      </c>
      <c r="C177" s="175" t="s">
        <v>23</v>
      </c>
      <c r="D177" s="177" t="s">
        <v>150</v>
      </c>
      <c r="E177" s="100" t="s">
        <v>29</v>
      </c>
      <c r="F177" s="175" t="s">
        <v>106</v>
      </c>
      <c r="G177" s="175" t="s">
        <v>29</v>
      </c>
      <c r="H177" s="108" t="s">
        <v>107</v>
      </c>
      <c r="I177" s="101" t="s">
        <v>30</v>
      </c>
      <c r="J177" s="101" t="s">
        <v>30</v>
      </c>
      <c r="K177" s="477">
        <f t="shared" ref="K177:M178" si="35">K178</f>
        <v>2.4500000000000002</v>
      </c>
      <c r="L177" s="195">
        <f t="shared" si="35"/>
        <v>0</v>
      </c>
      <c r="M177" s="196">
        <f t="shared" si="35"/>
        <v>0</v>
      </c>
    </row>
    <row r="178" spans="1:15" ht="21.75" x14ac:dyDescent="0.2">
      <c r="A178" s="411" t="s">
        <v>536</v>
      </c>
      <c r="B178" s="176" t="s">
        <v>17</v>
      </c>
      <c r="C178" s="179" t="s">
        <v>23</v>
      </c>
      <c r="D178" s="180" t="s">
        <v>150</v>
      </c>
      <c r="E178" s="178" t="s">
        <v>18</v>
      </c>
      <c r="F178" s="179" t="s">
        <v>106</v>
      </c>
      <c r="G178" s="179" t="s">
        <v>29</v>
      </c>
      <c r="H178" s="107" t="s">
        <v>107</v>
      </c>
      <c r="I178" s="103" t="s">
        <v>30</v>
      </c>
      <c r="J178" s="103" t="s">
        <v>30</v>
      </c>
      <c r="K178" s="478">
        <f t="shared" si="35"/>
        <v>2.4500000000000002</v>
      </c>
      <c r="L178" s="198">
        <f t="shared" si="35"/>
        <v>0</v>
      </c>
      <c r="M178" s="199">
        <f t="shared" si="35"/>
        <v>0</v>
      </c>
    </row>
    <row r="179" spans="1:15" ht="33" customHeight="1" x14ac:dyDescent="0.2">
      <c r="A179" s="411" t="s">
        <v>138</v>
      </c>
      <c r="B179" s="176" t="s">
        <v>17</v>
      </c>
      <c r="C179" s="179" t="s">
        <v>23</v>
      </c>
      <c r="D179" s="180" t="s">
        <v>150</v>
      </c>
      <c r="E179" s="100" t="s">
        <v>18</v>
      </c>
      <c r="F179" s="175" t="s">
        <v>106</v>
      </c>
      <c r="G179" s="175" t="s">
        <v>23</v>
      </c>
      <c r="H179" s="107" t="s">
        <v>107</v>
      </c>
      <c r="I179" s="103" t="s">
        <v>30</v>
      </c>
      <c r="J179" s="103" t="s">
        <v>30</v>
      </c>
      <c r="K179" s="478">
        <f>K180+K185+K190</f>
        <v>2.4500000000000002</v>
      </c>
      <c r="L179" s="197">
        <f>L180+L185+L190</f>
        <v>0</v>
      </c>
      <c r="M179" s="200">
        <f>M180+M185+M190</f>
        <v>0</v>
      </c>
    </row>
    <row r="180" spans="1:15" ht="24.75" customHeight="1" x14ac:dyDescent="0.25">
      <c r="A180" s="467" t="s">
        <v>151</v>
      </c>
      <c r="B180" s="176" t="s">
        <v>17</v>
      </c>
      <c r="C180" s="175" t="s">
        <v>23</v>
      </c>
      <c r="D180" s="180" t="s">
        <v>150</v>
      </c>
      <c r="E180" s="100" t="s">
        <v>18</v>
      </c>
      <c r="F180" s="175" t="s">
        <v>106</v>
      </c>
      <c r="G180" s="175" t="s">
        <v>23</v>
      </c>
      <c r="H180" s="108" t="s">
        <v>152</v>
      </c>
      <c r="I180" s="101" t="s">
        <v>30</v>
      </c>
      <c r="J180" s="101" t="s">
        <v>30</v>
      </c>
      <c r="K180" s="477">
        <f t="shared" ref="K180:M183" si="36">K181</f>
        <v>0.1</v>
      </c>
      <c r="L180" s="194">
        <f t="shared" si="36"/>
        <v>0</v>
      </c>
      <c r="M180" s="201">
        <f t="shared" si="36"/>
        <v>0</v>
      </c>
    </row>
    <row r="181" spans="1:15" ht="17.25" customHeight="1" x14ac:dyDescent="0.2">
      <c r="A181" s="417" t="s">
        <v>147</v>
      </c>
      <c r="B181" s="176" t="s">
        <v>17</v>
      </c>
      <c r="C181" s="175" t="s">
        <v>23</v>
      </c>
      <c r="D181" s="180" t="s">
        <v>150</v>
      </c>
      <c r="E181" s="100" t="s">
        <v>18</v>
      </c>
      <c r="F181" s="175" t="s">
        <v>106</v>
      </c>
      <c r="G181" s="175" t="s">
        <v>23</v>
      </c>
      <c r="H181" s="108" t="s">
        <v>152</v>
      </c>
      <c r="I181" s="101" t="s">
        <v>63</v>
      </c>
      <c r="J181" s="101" t="s">
        <v>30</v>
      </c>
      <c r="K181" s="477">
        <f t="shared" si="36"/>
        <v>0.1</v>
      </c>
      <c r="L181" s="194">
        <f t="shared" si="36"/>
        <v>0</v>
      </c>
      <c r="M181" s="201">
        <f t="shared" si="36"/>
        <v>0</v>
      </c>
    </row>
    <row r="182" spans="1:15" ht="12.75" customHeight="1" x14ac:dyDescent="0.2">
      <c r="A182" s="565" t="s">
        <v>122</v>
      </c>
      <c r="B182" s="535" t="s">
        <v>17</v>
      </c>
      <c r="C182" s="528" t="s">
        <v>23</v>
      </c>
      <c r="D182" s="529" t="s">
        <v>150</v>
      </c>
      <c r="E182" s="530" t="s">
        <v>18</v>
      </c>
      <c r="F182" s="528" t="s">
        <v>106</v>
      </c>
      <c r="G182" s="528" t="s">
        <v>23</v>
      </c>
      <c r="H182" s="564" t="s">
        <v>152</v>
      </c>
      <c r="I182" s="531" t="s">
        <v>20</v>
      </c>
      <c r="J182" s="531" t="s">
        <v>30</v>
      </c>
      <c r="K182" s="540">
        <f t="shared" si="36"/>
        <v>0.1</v>
      </c>
      <c r="L182" s="541">
        <f t="shared" si="36"/>
        <v>0</v>
      </c>
      <c r="M182" s="542">
        <f t="shared" si="36"/>
        <v>0</v>
      </c>
    </row>
    <row r="183" spans="1:15" x14ac:dyDescent="0.2">
      <c r="A183" s="161" t="s">
        <v>7</v>
      </c>
      <c r="B183" s="176" t="s">
        <v>17</v>
      </c>
      <c r="C183" s="179" t="s">
        <v>23</v>
      </c>
      <c r="D183" s="180" t="s">
        <v>150</v>
      </c>
      <c r="E183" s="178" t="s">
        <v>18</v>
      </c>
      <c r="F183" s="179" t="s">
        <v>106</v>
      </c>
      <c r="G183" s="179" t="s">
        <v>23</v>
      </c>
      <c r="H183" s="107" t="s">
        <v>152</v>
      </c>
      <c r="I183" s="103" t="s">
        <v>20</v>
      </c>
      <c r="J183" s="103" t="s">
        <v>32</v>
      </c>
      <c r="K183" s="477">
        <f t="shared" si="36"/>
        <v>0.1</v>
      </c>
      <c r="L183" s="195">
        <f t="shared" si="36"/>
        <v>0</v>
      </c>
      <c r="M183" s="196">
        <f t="shared" si="36"/>
        <v>0</v>
      </c>
    </row>
    <row r="184" spans="1:15" x14ac:dyDescent="0.2">
      <c r="A184" s="371" t="s">
        <v>9</v>
      </c>
      <c r="B184" s="384" t="s">
        <v>17</v>
      </c>
      <c r="C184" s="352" t="s">
        <v>23</v>
      </c>
      <c r="D184" s="353" t="s">
        <v>150</v>
      </c>
      <c r="E184" s="354" t="s">
        <v>18</v>
      </c>
      <c r="F184" s="352" t="s">
        <v>106</v>
      </c>
      <c r="G184" s="352" t="s">
        <v>23</v>
      </c>
      <c r="H184" s="404" t="s">
        <v>152</v>
      </c>
      <c r="I184" s="400" t="s">
        <v>20</v>
      </c>
      <c r="J184" s="397" t="s">
        <v>33</v>
      </c>
      <c r="K184" s="479">
        <v>0.1</v>
      </c>
      <c r="L184" s="391">
        <v>0</v>
      </c>
      <c r="M184" s="392">
        <v>0</v>
      </c>
    </row>
    <row r="185" spans="1:15" ht="13.5" x14ac:dyDescent="0.25">
      <c r="A185" s="467" t="s">
        <v>153</v>
      </c>
      <c r="B185" s="176" t="s">
        <v>17</v>
      </c>
      <c r="C185" s="175" t="s">
        <v>23</v>
      </c>
      <c r="D185" s="180" t="s">
        <v>150</v>
      </c>
      <c r="E185" s="100" t="s">
        <v>18</v>
      </c>
      <c r="F185" s="175" t="s">
        <v>106</v>
      </c>
      <c r="G185" s="175" t="s">
        <v>23</v>
      </c>
      <c r="H185" s="108" t="s">
        <v>154</v>
      </c>
      <c r="I185" s="101" t="s">
        <v>30</v>
      </c>
      <c r="J185" s="101" t="s">
        <v>30</v>
      </c>
      <c r="K185" s="477">
        <f t="shared" ref="K185:M188" si="37">K186</f>
        <v>0.1</v>
      </c>
      <c r="L185" s="194">
        <f t="shared" si="37"/>
        <v>0</v>
      </c>
      <c r="M185" s="201">
        <f t="shared" si="37"/>
        <v>0</v>
      </c>
    </row>
    <row r="186" spans="1:15" ht="16.5" customHeight="1" x14ac:dyDescent="0.2">
      <c r="A186" s="417" t="s">
        <v>147</v>
      </c>
      <c r="B186" s="176" t="s">
        <v>17</v>
      </c>
      <c r="C186" s="175" t="s">
        <v>23</v>
      </c>
      <c r="D186" s="180" t="s">
        <v>150</v>
      </c>
      <c r="E186" s="100" t="s">
        <v>18</v>
      </c>
      <c r="F186" s="175" t="s">
        <v>106</v>
      </c>
      <c r="G186" s="175" t="s">
        <v>23</v>
      </c>
      <c r="H186" s="108" t="s">
        <v>154</v>
      </c>
      <c r="I186" s="101" t="s">
        <v>63</v>
      </c>
      <c r="J186" s="101" t="s">
        <v>30</v>
      </c>
      <c r="K186" s="477">
        <f t="shared" si="37"/>
        <v>0.1</v>
      </c>
      <c r="L186" s="194">
        <f t="shared" si="37"/>
        <v>0</v>
      </c>
      <c r="M186" s="201">
        <f t="shared" si="37"/>
        <v>0</v>
      </c>
    </row>
    <row r="187" spans="1:15" ht="14.25" customHeight="1" x14ac:dyDescent="0.2">
      <c r="A187" s="565" t="s">
        <v>122</v>
      </c>
      <c r="B187" s="535" t="s">
        <v>17</v>
      </c>
      <c r="C187" s="528" t="s">
        <v>23</v>
      </c>
      <c r="D187" s="529" t="s">
        <v>150</v>
      </c>
      <c r="E187" s="530" t="s">
        <v>18</v>
      </c>
      <c r="F187" s="528" t="s">
        <v>106</v>
      </c>
      <c r="G187" s="528" t="s">
        <v>23</v>
      </c>
      <c r="H187" s="564" t="s">
        <v>154</v>
      </c>
      <c r="I187" s="531" t="s">
        <v>20</v>
      </c>
      <c r="J187" s="531" t="s">
        <v>30</v>
      </c>
      <c r="K187" s="540">
        <f t="shared" si="37"/>
        <v>0.1</v>
      </c>
      <c r="L187" s="541">
        <f t="shared" si="37"/>
        <v>0</v>
      </c>
      <c r="M187" s="542">
        <f t="shared" si="37"/>
        <v>0</v>
      </c>
    </row>
    <row r="188" spans="1:15" x14ac:dyDescent="0.2">
      <c r="A188" s="161" t="s">
        <v>7</v>
      </c>
      <c r="B188" s="176" t="s">
        <v>17</v>
      </c>
      <c r="C188" s="179" t="s">
        <v>23</v>
      </c>
      <c r="D188" s="180" t="s">
        <v>150</v>
      </c>
      <c r="E188" s="178" t="s">
        <v>18</v>
      </c>
      <c r="F188" s="179" t="s">
        <v>106</v>
      </c>
      <c r="G188" s="179" t="s">
        <v>23</v>
      </c>
      <c r="H188" s="107" t="s">
        <v>154</v>
      </c>
      <c r="I188" s="103" t="s">
        <v>20</v>
      </c>
      <c r="J188" s="103" t="s">
        <v>32</v>
      </c>
      <c r="K188" s="477">
        <f t="shared" si="37"/>
        <v>0.1</v>
      </c>
      <c r="L188" s="195">
        <f t="shared" si="37"/>
        <v>0</v>
      </c>
      <c r="M188" s="196">
        <f t="shared" si="37"/>
        <v>0</v>
      </c>
    </row>
    <row r="189" spans="1:15" x14ac:dyDescent="0.2">
      <c r="A189" s="371" t="s">
        <v>9</v>
      </c>
      <c r="B189" s="384" t="s">
        <v>17</v>
      </c>
      <c r="C189" s="352" t="s">
        <v>23</v>
      </c>
      <c r="D189" s="353" t="s">
        <v>150</v>
      </c>
      <c r="E189" s="354" t="s">
        <v>18</v>
      </c>
      <c r="F189" s="352" t="s">
        <v>106</v>
      </c>
      <c r="G189" s="352" t="s">
        <v>23</v>
      </c>
      <c r="H189" s="404" t="s">
        <v>154</v>
      </c>
      <c r="I189" s="400" t="s">
        <v>20</v>
      </c>
      <c r="J189" s="397" t="s">
        <v>33</v>
      </c>
      <c r="K189" s="479">
        <v>0.1</v>
      </c>
      <c r="L189" s="391">
        <v>0</v>
      </c>
      <c r="M189" s="392">
        <v>0</v>
      </c>
      <c r="O189" s="149" t="s">
        <v>213</v>
      </c>
    </row>
    <row r="190" spans="1:15" ht="13.5" x14ac:dyDescent="0.25">
      <c r="A190" s="465" t="s">
        <v>338</v>
      </c>
      <c r="B190" s="176" t="s">
        <v>17</v>
      </c>
      <c r="C190" s="175" t="s">
        <v>23</v>
      </c>
      <c r="D190" s="177" t="s">
        <v>150</v>
      </c>
      <c r="E190" s="100" t="s">
        <v>18</v>
      </c>
      <c r="F190" s="175" t="s">
        <v>106</v>
      </c>
      <c r="G190" s="175" t="s">
        <v>23</v>
      </c>
      <c r="H190" s="108" t="s">
        <v>337</v>
      </c>
      <c r="I190" s="101" t="s">
        <v>30</v>
      </c>
      <c r="J190" s="104" t="s">
        <v>30</v>
      </c>
      <c r="K190" s="480">
        <f>K191</f>
        <v>2.25</v>
      </c>
      <c r="L190" s="206"/>
      <c r="M190" s="207"/>
    </row>
    <row r="191" spans="1:15" ht="16.5" customHeight="1" x14ac:dyDescent="0.2">
      <c r="A191" s="417" t="s">
        <v>147</v>
      </c>
      <c r="B191" s="176" t="s">
        <v>17</v>
      </c>
      <c r="C191" s="175" t="s">
        <v>23</v>
      </c>
      <c r="D191" s="177" t="s">
        <v>150</v>
      </c>
      <c r="E191" s="100" t="s">
        <v>18</v>
      </c>
      <c r="F191" s="175" t="s">
        <v>106</v>
      </c>
      <c r="G191" s="175" t="s">
        <v>23</v>
      </c>
      <c r="H191" s="108" t="s">
        <v>337</v>
      </c>
      <c r="I191" s="101" t="s">
        <v>63</v>
      </c>
      <c r="J191" s="104" t="s">
        <v>30</v>
      </c>
      <c r="K191" s="480">
        <f>K192</f>
        <v>2.25</v>
      </c>
      <c r="L191" s="206"/>
      <c r="M191" s="207"/>
    </row>
    <row r="192" spans="1:15" ht="16.5" customHeight="1" x14ac:dyDescent="0.2">
      <c r="A192" s="565" t="s">
        <v>122</v>
      </c>
      <c r="B192" s="535" t="s">
        <v>17</v>
      </c>
      <c r="C192" s="536" t="s">
        <v>23</v>
      </c>
      <c r="D192" s="537" t="s">
        <v>150</v>
      </c>
      <c r="E192" s="538" t="s">
        <v>18</v>
      </c>
      <c r="F192" s="536" t="s">
        <v>106</v>
      </c>
      <c r="G192" s="536" t="s">
        <v>23</v>
      </c>
      <c r="H192" s="567" t="s">
        <v>337</v>
      </c>
      <c r="I192" s="539" t="s">
        <v>20</v>
      </c>
      <c r="J192" s="556" t="s">
        <v>30</v>
      </c>
      <c r="K192" s="557">
        <f>K193</f>
        <v>2.25</v>
      </c>
      <c r="L192" s="562"/>
      <c r="M192" s="563"/>
    </row>
    <row r="193" spans="1:17" x14ac:dyDescent="0.2">
      <c r="A193" s="371" t="s">
        <v>121</v>
      </c>
      <c r="B193" s="384" t="s">
        <v>17</v>
      </c>
      <c r="C193" s="385" t="s">
        <v>23</v>
      </c>
      <c r="D193" s="386" t="s">
        <v>150</v>
      </c>
      <c r="E193" s="387" t="s">
        <v>18</v>
      </c>
      <c r="F193" s="385" t="s">
        <v>106</v>
      </c>
      <c r="G193" s="385" t="s">
        <v>23</v>
      </c>
      <c r="H193" s="395" t="s">
        <v>337</v>
      </c>
      <c r="I193" s="397" t="s">
        <v>20</v>
      </c>
      <c r="J193" s="397" t="s">
        <v>42</v>
      </c>
      <c r="K193" s="479">
        <v>2.25</v>
      </c>
      <c r="L193" s="391"/>
      <c r="M193" s="392"/>
    </row>
    <row r="194" spans="1:17" ht="12.75" x14ac:dyDescent="0.2">
      <c r="A194" s="425" t="s">
        <v>155</v>
      </c>
      <c r="B194" s="295" t="s">
        <v>17</v>
      </c>
      <c r="C194" s="296" t="s">
        <v>19</v>
      </c>
      <c r="D194" s="297" t="s">
        <v>29</v>
      </c>
      <c r="E194" s="298" t="s">
        <v>29</v>
      </c>
      <c r="F194" s="296" t="s">
        <v>106</v>
      </c>
      <c r="G194" s="296" t="s">
        <v>29</v>
      </c>
      <c r="H194" s="297" t="s">
        <v>107</v>
      </c>
      <c r="I194" s="299" t="s">
        <v>30</v>
      </c>
      <c r="J194" s="299" t="s">
        <v>30</v>
      </c>
      <c r="K194" s="485">
        <f>K195+K234</f>
        <v>1504.6433099999999</v>
      </c>
      <c r="L194" s="301">
        <f>L195+L234</f>
        <v>1377.53991</v>
      </c>
      <c r="M194" s="302">
        <f>M195+M234</f>
        <v>1430.9986799999999</v>
      </c>
      <c r="O194" s="149">
        <v>1464.88231</v>
      </c>
      <c r="P194" s="149">
        <v>1337.77891</v>
      </c>
      <c r="Q194" s="149">
        <v>1391.23768</v>
      </c>
    </row>
    <row r="195" spans="1:17" ht="12.75" x14ac:dyDescent="0.2">
      <c r="A195" s="425" t="s">
        <v>156</v>
      </c>
      <c r="B195" s="295" t="s">
        <v>17</v>
      </c>
      <c r="C195" s="296" t="s">
        <v>19</v>
      </c>
      <c r="D195" s="297" t="s">
        <v>24</v>
      </c>
      <c r="E195" s="298" t="s">
        <v>29</v>
      </c>
      <c r="F195" s="296" t="s">
        <v>106</v>
      </c>
      <c r="G195" s="296" t="s">
        <v>29</v>
      </c>
      <c r="H195" s="297" t="s">
        <v>107</v>
      </c>
      <c r="I195" s="299" t="s">
        <v>30</v>
      </c>
      <c r="J195" s="299" t="s">
        <v>30</v>
      </c>
      <c r="K195" s="485">
        <f t="shared" ref="K195:M196" si="38">K196</f>
        <v>1464.88231</v>
      </c>
      <c r="L195" s="301">
        <f t="shared" si="38"/>
        <v>1337.77891</v>
      </c>
      <c r="M195" s="302">
        <f t="shared" si="38"/>
        <v>1391.23768</v>
      </c>
      <c r="O195" s="155">
        <f>O194-K195</f>
        <v>0</v>
      </c>
      <c r="P195" s="155">
        <f>P194-L195</f>
        <v>0</v>
      </c>
      <c r="Q195" s="155">
        <f>Q194-M195</f>
        <v>0</v>
      </c>
    </row>
    <row r="196" spans="1:17" ht="21.75" x14ac:dyDescent="0.2">
      <c r="A196" s="411" t="s">
        <v>536</v>
      </c>
      <c r="B196" s="176" t="s">
        <v>17</v>
      </c>
      <c r="C196" s="179" t="s">
        <v>19</v>
      </c>
      <c r="D196" s="180" t="s">
        <v>24</v>
      </c>
      <c r="E196" s="178" t="s">
        <v>18</v>
      </c>
      <c r="F196" s="179" t="s">
        <v>106</v>
      </c>
      <c r="G196" s="179" t="s">
        <v>29</v>
      </c>
      <c r="H196" s="180" t="s">
        <v>107</v>
      </c>
      <c r="I196" s="103" t="s">
        <v>30</v>
      </c>
      <c r="J196" s="103" t="s">
        <v>30</v>
      </c>
      <c r="K196" s="478">
        <f t="shared" si="38"/>
        <v>1464.88231</v>
      </c>
      <c r="L196" s="198">
        <f t="shared" si="38"/>
        <v>1337.77891</v>
      </c>
      <c r="M196" s="199">
        <f t="shared" si="38"/>
        <v>1391.23768</v>
      </c>
    </row>
    <row r="197" spans="1:17" x14ac:dyDescent="0.2">
      <c r="A197" s="434" t="s">
        <v>157</v>
      </c>
      <c r="B197" s="176" t="s">
        <v>17</v>
      </c>
      <c r="C197" s="179" t="s">
        <v>19</v>
      </c>
      <c r="D197" s="180" t="s">
        <v>24</v>
      </c>
      <c r="E197" s="178" t="s">
        <v>18</v>
      </c>
      <c r="F197" s="179" t="s">
        <v>106</v>
      </c>
      <c r="G197" s="179" t="s">
        <v>19</v>
      </c>
      <c r="H197" s="180" t="s">
        <v>107</v>
      </c>
      <c r="I197" s="103" t="s">
        <v>30</v>
      </c>
      <c r="J197" s="103" t="s">
        <v>30</v>
      </c>
      <c r="K197" s="477">
        <f>K198+K206+K212+K217+K221</f>
        <v>1464.88231</v>
      </c>
      <c r="L197" s="194">
        <f>L198+L206+L212+L217+L221</f>
        <v>1337.77891</v>
      </c>
      <c r="M197" s="201">
        <f>M198+M206+M212+M217+M221</f>
        <v>1391.23768</v>
      </c>
      <c r="P197" s="155"/>
      <c r="Q197" s="155"/>
    </row>
    <row r="198" spans="1:17" ht="24" x14ac:dyDescent="0.2">
      <c r="A198" s="435" t="s">
        <v>158</v>
      </c>
      <c r="B198" s="176" t="s">
        <v>17</v>
      </c>
      <c r="C198" s="175" t="s">
        <v>19</v>
      </c>
      <c r="D198" s="177" t="s">
        <v>24</v>
      </c>
      <c r="E198" s="100" t="s">
        <v>18</v>
      </c>
      <c r="F198" s="175" t="s">
        <v>106</v>
      </c>
      <c r="G198" s="175" t="s">
        <v>19</v>
      </c>
      <c r="H198" s="177" t="s">
        <v>159</v>
      </c>
      <c r="I198" s="101" t="s">
        <v>30</v>
      </c>
      <c r="J198" s="101" t="s">
        <v>30</v>
      </c>
      <c r="K198" s="477">
        <f t="shared" ref="K198:M199" si="39">K199</f>
        <v>439.41390999999999</v>
      </c>
      <c r="L198" s="194">
        <f t="shared" si="39"/>
        <v>377.31051000000002</v>
      </c>
      <c r="M198" s="201">
        <f t="shared" si="39"/>
        <v>430.76927999999998</v>
      </c>
    </row>
    <row r="199" spans="1:17" ht="17.25" customHeight="1" x14ac:dyDescent="0.2">
      <c r="A199" s="417" t="s">
        <v>147</v>
      </c>
      <c r="B199" s="176" t="s">
        <v>17</v>
      </c>
      <c r="C199" s="175" t="s">
        <v>19</v>
      </c>
      <c r="D199" s="177" t="s">
        <v>24</v>
      </c>
      <c r="E199" s="100" t="s">
        <v>18</v>
      </c>
      <c r="F199" s="175" t="s">
        <v>106</v>
      </c>
      <c r="G199" s="175" t="s">
        <v>19</v>
      </c>
      <c r="H199" s="177" t="s">
        <v>159</v>
      </c>
      <c r="I199" s="101" t="s">
        <v>63</v>
      </c>
      <c r="J199" s="101" t="s">
        <v>30</v>
      </c>
      <c r="K199" s="477">
        <f t="shared" si="39"/>
        <v>439.41390999999999</v>
      </c>
      <c r="L199" s="194">
        <f t="shared" si="39"/>
        <v>377.31051000000002</v>
      </c>
      <c r="M199" s="201">
        <f t="shared" si="39"/>
        <v>430.76927999999998</v>
      </c>
    </row>
    <row r="200" spans="1:17" x14ac:dyDescent="0.2">
      <c r="A200" s="566" t="s">
        <v>146</v>
      </c>
      <c r="B200" s="535" t="s">
        <v>17</v>
      </c>
      <c r="C200" s="528" t="s">
        <v>19</v>
      </c>
      <c r="D200" s="529" t="s">
        <v>24</v>
      </c>
      <c r="E200" s="530" t="s">
        <v>18</v>
      </c>
      <c r="F200" s="528" t="s">
        <v>106</v>
      </c>
      <c r="G200" s="528" t="s">
        <v>19</v>
      </c>
      <c r="H200" s="529" t="s">
        <v>159</v>
      </c>
      <c r="I200" s="531" t="s">
        <v>20</v>
      </c>
      <c r="J200" s="531" t="s">
        <v>30</v>
      </c>
      <c r="K200" s="532">
        <f>K201+K204</f>
        <v>439.41390999999999</v>
      </c>
      <c r="L200" s="545">
        <f>L201+L204</f>
        <v>377.31051000000002</v>
      </c>
      <c r="M200" s="546">
        <f>M201+M204</f>
        <v>430.76927999999998</v>
      </c>
    </row>
    <row r="201" spans="1:17" x14ac:dyDescent="0.2">
      <c r="A201" s="161" t="s">
        <v>119</v>
      </c>
      <c r="B201" s="176" t="s">
        <v>17</v>
      </c>
      <c r="C201" s="179" t="s">
        <v>19</v>
      </c>
      <c r="D201" s="180" t="s">
        <v>24</v>
      </c>
      <c r="E201" s="178" t="s">
        <v>18</v>
      </c>
      <c r="F201" s="179" t="s">
        <v>106</v>
      </c>
      <c r="G201" s="179" t="s">
        <v>19</v>
      </c>
      <c r="H201" s="180" t="s">
        <v>159</v>
      </c>
      <c r="I201" s="103" t="s">
        <v>20</v>
      </c>
      <c r="J201" s="103" t="s">
        <v>39</v>
      </c>
      <c r="K201" s="478">
        <f>K202+K203</f>
        <v>439.41390999999999</v>
      </c>
      <c r="L201" s="198">
        <f>L202+L203</f>
        <v>377.31051000000002</v>
      </c>
      <c r="M201" s="199">
        <f>M202+M203</f>
        <v>430.76927999999998</v>
      </c>
    </row>
    <row r="202" spans="1:17" x14ac:dyDescent="0.2">
      <c r="A202" s="371" t="s">
        <v>123</v>
      </c>
      <c r="B202" s="384" t="s">
        <v>17</v>
      </c>
      <c r="C202" s="352" t="s">
        <v>19</v>
      </c>
      <c r="D202" s="353" t="s">
        <v>24</v>
      </c>
      <c r="E202" s="354" t="s">
        <v>18</v>
      </c>
      <c r="F202" s="352" t="s">
        <v>106</v>
      </c>
      <c r="G202" s="352" t="s">
        <v>19</v>
      </c>
      <c r="H202" s="353" t="s">
        <v>159</v>
      </c>
      <c r="I202" s="400" t="s">
        <v>20</v>
      </c>
      <c r="J202" s="397" t="s">
        <v>47</v>
      </c>
      <c r="K202" s="479">
        <v>439.41390999999999</v>
      </c>
      <c r="L202" s="391">
        <v>377.31051000000002</v>
      </c>
      <c r="M202" s="392">
        <v>430.76927999999998</v>
      </c>
      <c r="N202" s="173"/>
      <c r="O202" s="155"/>
      <c r="P202" s="155"/>
      <c r="Q202" s="155"/>
    </row>
    <row r="203" spans="1:17" x14ac:dyDescent="0.2">
      <c r="A203" s="371" t="s">
        <v>121</v>
      </c>
      <c r="B203" s="384" t="s">
        <v>17</v>
      </c>
      <c r="C203" s="352" t="s">
        <v>19</v>
      </c>
      <c r="D203" s="353" t="s">
        <v>24</v>
      </c>
      <c r="E203" s="354" t="s">
        <v>18</v>
      </c>
      <c r="F203" s="352" t="s">
        <v>106</v>
      </c>
      <c r="G203" s="352" t="s">
        <v>19</v>
      </c>
      <c r="H203" s="353" t="s">
        <v>159</v>
      </c>
      <c r="I203" s="400" t="s">
        <v>20</v>
      </c>
      <c r="J203" s="397" t="s">
        <v>42</v>
      </c>
      <c r="K203" s="479">
        <v>0</v>
      </c>
      <c r="L203" s="391">
        <v>0</v>
      </c>
      <c r="M203" s="392">
        <v>0</v>
      </c>
    </row>
    <row r="204" spans="1:17" x14ac:dyDescent="0.2">
      <c r="A204" s="161" t="s">
        <v>7</v>
      </c>
      <c r="B204" s="176" t="s">
        <v>17</v>
      </c>
      <c r="C204" s="179" t="s">
        <v>19</v>
      </c>
      <c r="D204" s="180" t="s">
        <v>24</v>
      </c>
      <c r="E204" s="178" t="s">
        <v>18</v>
      </c>
      <c r="F204" s="179" t="s">
        <v>106</v>
      </c>
      <c r="G204" s="179" t="s">
        <v>19</v>
      </c>
      <c r="H204" s="180" t="s">
        <v>159</v>
      </c>
      <c r="I204" s="103" t="s">
        <v>20</v>
      </c>
      <c r="J204" s="101" t="s">
        <v>32</v>
      </c>
      <c r="K204" s="477">
        <f>K205</f>
        <v>0</v>
      </c>
      <c r="L204" s="195">
        <f>L205</f>
        <v>0</v>
      </c>
      <c r="M204" s="196">
        <f>M205</f>
        <v>0</v>
      </c>
    </row>
    <row r="205" spans="1:17" x14ac:dyDescent="0.2">
      <c r="A205" s="371" t="s">
        <v>9</v>
      </c>
      <c r="B205" s="384" t="s">
        <v>17</v>
      </c>
      <c r="C205" s="352" t="s">
        <v>19</v>
      </c>
      <c r="D205" s="353" t="s">
        <v>24</v>
      </c>
      <c r="E205" s="354" t="s">
        <v>18</v>
      </c>
      <c r="F205" s="352" t="s">
        <v>106</v>
      </c>
      <c r="G205" s="352" t="s">
        <v>19</v>
      </c>
      <c r="H205" s="353" t="s">
        <v>159</v>
      </c>
      <c r="I205" s="400" t="s">
        <v>20</v>
      </c>
      <c r="J205" s="397" t="s">
        <v>33</v>
      </c>
      <c r="K205" s="479">
        <v>0</v>
      </c>
      <c r="L205" s="391">
        <v>0</v>
      </c>
      <c r="M205" s="392">
        <v>0</v>
      </c>
    </row>
    <row r="206" spans="1:17" ht="13.5" x14ac:dyDescent="0.25">
      <c r="A206" s="467" t="s">
        <v>15</v>
      </c>
      <c r="B206" s="176" t="s">
        <v>17</v>
      </c>
      <c r="C206" s="175" t="s">
        <v>19</v>
      </c>
      <c r="D206" s="177" t="s">
        <v>24</v>
      </c>
      <c r="E206" s="100" t="s">
        <v>18</v>
      </c>
      <c r="F206" s="175" t="s">
        <v>106</v>
      </c>
      <c r="G206" s="175" t="s">
        <v>19</v>
      </c>
      <c r="H206" s="177" t="s">
        <v>160</v>
      </c>
      <c r="I206" s="101" t="s">
        <v>30</v>
      </c>
      <c r="J206" s="101" t="s">
        <v>30</v>
      </c>
      <c r="K206" s="477">
        <f t="shared" ref="K206:M208" si="40">K207</f>
        <v>850</v>
      </c>
      <c r="L206" s="194">
        <f t="shared" si="40"/>
        <v>850</v>
      </c>
      <c r="M206" s="201">
        <f t="shared" si="40"/>
        <v>850</v>
      </c>
    </row>
    <row r="207" spans="1:17" ht="15" customHeight="1" x14ac:dyDescent="0.2">
      <c r="A207" s="417" t="s">
        <v>147</v>
      </c>
      <c r="B207" s="176" t="s">
        <v>17</v>
      </c>
      <c r="C207" s="175" t="s">
        <v>19</v>
      </c>
      <c r="D207" s="177" t="s">
        <v>24</v>
      </c>
      <c r="E207" s="100" t="s">
        <v>18</v>
      </c>
      <c r="F207" s="175" t="s">
        <v>106</v>
      </c>
      <c r="G207" s="175" t="s">
        <v>19</v>
      </c>
      <c r="H207" s="177" t="s">
        <v>160</v>
      </c>
      <c r="I207" s="101" t="s">
        <v>63</v>
      </c>
      <c r="J207" s="101" t="s">
        <v>30</v>
      </c>
      <c r="K207" s="477">
        <f t="shared" si="40"/>
        <v>850</v>
      </c>
      <c r="L207" s="194">
        <f t="shared" si="40"/>
        <v>850</v>
      </c>
      <c r="M207" s="201">
        <f t="shared" si="40"/>
        <v>850</v>
      </c>
    </row>
    <row r="208" spans="1:17" x14ac:dyDescent="0.2">
      <c r="A208" s="550" t="s">
        <v>545</v>
      </c>
      <c r="B208" s="535" t="s">
        <v>17</v>
      </c>
      <c r="C208" s="528" t="s">
        <v>19</v>
      </c>
      <c r="D208" s="529" t="s">
        <v>24</v>
      </c>
      <c r="E208" s="530" t="s">
        <v>18</v>
      </c>
      <c r="F208" s="528" t="s">
        <v>106</v>
      </c>
      <c r="G208" s="528" t="s">
        <v>19</v>
      </c>
      <c r="H208" s="529" t="s">
        <v>160</v>
      </c>
      <c r="I208" s="531" t="s">
        <v>544</v>
      </c>
      <c r="J208" s="531" t="s">
        <v>30</v>
      </c>
      <c r="K208" s="540">
        <f>K209</f>
        <v>850</v>
      </c>
      <c r="L208" s="540">
        <f t="shared" si="40"/>
        <v>850</v>
      </c>
      <c r="M208" s="540">
        <f t="shared" si="40"/>
        <v>850</v>
      </c>
    </row>
    <row r="209" spans="1:13" x14ac:dyDescent="0.2">
      <c r="A209" s="161" t="s">
        <v>140</v>
      </c>
      <c r="B209" s="176" t="s">
        <v>17</v>
      </c>
      <c r="C209" s="179" t="s">
        <v>19</v>
      </c>
      <c r="D209" s="180" t="s">
        <v>24</v>
      </c>
      <c r="E209" s="178" t="s">
        <v>18</v>
      </c>
      <c r="F209" s="179" t="s">
        <v>106</v>
      </c>
      <c r="G209" s="179" t="s">
        <v>19</v>
      </c>
      <c r="H209" s="180" t="s">
        <v>160</v>
      </c>
      <c r="I209" s="103" t="s">
        <v>544</v>
      </c>
      <c r="J209" s="103" t="s">
        <v>35</v>
      </c>
      <c r="K209" s="477">
        <f>K210</f>
        <v>850</v>
      </c>
      <c r="L209" s="477">
        <f t="shared" ref="L209:M209" si="41">L210</f>
        <v>850</v>
      </c>
      <c r="M209" s="477">
        <f t="shared" si="41"/>
        <v>850</v>
      </c>
    </row>
    <row r="210" spans="1:13" x14ac:dyDescent="0.2">
      <c r="A210" s="161" t="s">
        <v>119</v>
      </c>
      <c r="B210" s="176" t="s">
        <v>17</v>
      </c>
      <c r="C210" s="179" t="s">
        <v>19</v>
      </c>
      <c r="D210" s="180" t="s">
        <v>24</v>
      </c>
      <c r="E210" s="178" t="s">
        <v>18</v>
      </c>
      <c r="F210" s="179" t="s">
        <v>106</v>
      </c>
      <c r="G210" s="179" t="s">
        <v>19</v>
      </c>
      <c r="H210" s="180" t="s">
        <v>160</v>
      </c>
      <c r="I210" s="103" t="s">
        <v>544</v>
      </c>
      <c r="J210" s="103" t="s">
        <v>39</v>
      </c>
      <c r="K210" s="477">
        <f>K211</f>
        <v>850</v>
      </c>
      <c r="L210" s="194">
        <f>L211</f>
        <v>850</v>
      </c>
      <c r="M210" s="201">
        <f>M211</f>
        <v>850</v>
      </c>
    </row>
    <row r="211" spans="1:13" x14ac:dyDescent="0.2">
      <c r="A211" s="371" t="s">
        <v>6</v>
      </c>
      <c r="B211" s="384" t="s">
        <v>17</v>
      </c>
      <c r="C211" s="352" t="s">
        <v>19</v>
      </c>
      <c r="D211" s="353" t="s">
        <v>24</v>
      </c>
      <c r="E211" s="354" t="s">
        <v>18</v>
      </c>
      <c r="F211" s="352" t="s">
        <v>106</v>
      </c>
      <c r="G211" s="352" t="s">
        <v>19</v>
      </c>
      <c r="H211" s="353" t="s">
        <v>160</v>
      </c>
      <c r="I211" s="400" t="s">
        <v>544</v>
      </c>
      <c r="J211" s="397" t="s">
        <v>40</v>
      </c>
      <c r="K211" s="479">
        <v>850</v>
      </c>
      <c r="L211" s="391">
        <v>850</v>
      </c>
      <c r="M211" s="392">
        <v>850</v>
      </c>
    </row>
    <row r="212" spans="1:13" ht="27" x14ac:dyDescent="0.25">
      <c r="A212" s="467" t="s">
        <v>482</v>
      </c>
      <c r="B212" s="176" t="s">
        <v>17</v>
      </c>
      <c r="C212" s="175" t="s">
        <v>19</v>
      </c>
      <c r="D212" s="177" t="s">
        <v>24</v>
      </c>
      <c r="E212" s="100" t="s">
        <v>18</v>
      </c>
      <c r="F212" s="175" t="s">
        <v>106</v>
      </c>
      <c r="G212" s="175" t="s">
        <v>19</v>
      </c>
      <c r="H212" s="177" t="s">
        <v>483</v>
      </c>
      <c r="I212" s="101" t="s">
        <v>30</v>
      </c>
      <c r="J212" s="101" t="s">
        <v>30</v>
      </c>
      <c r="K212" s="477">
        <f t="shared" ref="K212:M215" si="42">K213</f>
        <v>0</v>
      </c>
      <c r="L212" s="194">
        <f t="shared" si="42"/>
        <v>0</v>
      </c>
      <c r="M212" s="201">
        <f t="shared" si="42"/>
        <v>0</v>
      </c>
    </row>
    <row r="213" spans="1:13" ht="16.5" customHeight="1" x14ac:dyDescent="0.2">
      <c r="A213" s="417" t="s">
        <v>147</v>
      </c>
      <c r="B213" s="176" t="s">
        <v>17</v>
      </c>
      <c r="C213" s="175" t="s">
        <v>19</v>
      </c>
      <c r="D213" s="177" t="s">
        <v>24</v>
      </c>
      <c r="E213" s="100" t="s">
        <v>18</v>
      </c>
      <c r="F213" s="175" t="s">
        <v>106</v>
      </c>
      <c r="G213" s="175" t="s">
        <v>19</v>
      </c>
      <c r="H213" s="177" t="s">
        <v>483</v>
      </c>
      <c r="I213" s="101" t="s">
        <v>63</v>
      </c>
      <c r="J213" s="101" t="s">
        <v>30</v>
      </c>
      <c r="K213" s="477">
        <f t="shared" si="42"/>
        <v>0</v>
      </c>
      <c r="L213" s="194">
        <f t="shared" si="42"/>
        <v>0</v>
      </c>
      <c r="M213" s="201">
        <f t="shared" si="42"/>
        <v>0</v>
      </c>
    </row>
    <row r="214" spans="1:13" x14ac:dyDescent="0.2">
      <c r="A214" s="566" t="s">
        <v>146</v>
      </c>
      <c r="B214" s="535" t="s">
        <v>17</v>
      </c>
      <c r="C214" s="528" t="s">
        <v>19</v>
      </c>
      <c r="D214" s="529" t="s">
        <v>24</v>
      </c>
      <c r="E214" s="530" t="s">
        <v>18</v>
      </c>
      <c r="F214" s="528" t="s">
        <v>106</v>
      </c>
      <c r="G214" s="528" t="s">
        <v>19</v>
      </c>
      <c r="H214" s="529" t="s">
        <v>483</v>
      </c>
      <c r="I214" s="531" t="s">
        <v>20</v>
      </c>
      <c r="J214" s="531" t="s">
        <v>30</v>
      </c>
      <c r="K214" s="532">
        <f t="shared" si="42"/>
        <v>0</v>
      </c>
      <c r="L214" s="545">
        <f t="shared" si="42"/>
        <v>0</v>
      </c>
      <c r="M214" s="546">
        <f t="shared" si="42"/>
        <v>0</v>
      </c>
    </row>
    <row r="215" spans="1:13" x14ac:dyDescent="0.2">
      <c r="A215" s="161" t="s">
        <v>119</v>
      </c>
      <c r="B215" s="176" t="s">
        <v>17</v>
      </c>
      <c r="C215" s="179" t="s">
        <v>19</v>
      </c>
      <c r="D215" s="180" t="s">
        <v>24</v>
      </c>
      <c r="E215" s="178" t="s">
        <v>18</v>
      </c>
      <c r="F215" s="179" t="s">
        <v>106</v>
      </c>
      <c r="G215" s="179" t="s">
        <v>19</v>
      </c>
      <c r="H215" s="180" t="s">
        <v>483</v>
      </c>
      <c r="I215" s="103" t="s">
        <v>20</v>
      </c>
      <c r="J215" s="103" t="s">
        <v>39</v>
      </c>
      <c r="K215" s="478">
        <f t="shared" si="42"/>
        <v>0</v>
      </c>
      <c r="L215" s="198">
        <f t="shared" si="42"/>
        <v>0</v>
      </c>
      <c r="M215" s="199">
        <f t="shared" si="42"/>
        <v>0</v>
      </c>
    </row>
    <row r="216" spans="1:13" x14ac:dyDescent="0.2">
      <c r="A216" s="371" t="s">
        <v>121</v>
      </c>
      <c r="B216" s="384" t="s">
        <v>17</v>
      </c>
      <c r="C216" s="352" t="s">
        <v>19</v>
      </c>
      <c r="D216" s="353" t="s">
        <v>24</v>
      </c>
      <c r="E216" s="354" t="s">
        <v>18</v>
      </c>
      <c r="F216" s="352" t="s">
        <v>106</v>
      </c>
      <c r="G216" s="352" t="s">
        <v>19</v>
      </c>
      <c r="H216" s="353" t="s">
        <v>483</v>
      </c>
      <c r="I216" s="400" t="s">
        <v>20</v>
      </c>
      <c r="J216" s="397" t="s">
        <v>42</v>
      </c>
      <c r="K216" s="479">
        <v>0</v>
      </c>
      <c r="L216" s="391">
        <v>0</v>
      </c>
      <c r="M216" s="392">
        <v>0</v>
      </c>
    </row>
    <row r="217" spans="1:13" ht="27" x14ac:dyDescent="0.25">
      <c r="A217" s="465" t="s">
        <v>210</v>
      </c>
      <c r="B217" s="176" t="s">
        <v>17</v>
      </c>
      <c r="C217" s="179" t="s">
        <v>19</v>
      </c>
      <c r="D217" s="180" t="s">
        <v>24</v>
      </c>
      <c r="E217" s="100" t="s">
        <v>18</v>
      </c>
      <c r="F217" s="175" t="s">
        <v>106</v>
      </c>
      <c r="G217" s="175" t="s">
        <v>19</v>
      </c>
      <c r="H217" s="180" t="s">
        <v>211</v>
      </c>
      <c r="I217" s="103" t="s">
        <v>30</v>
      </c>
      <c r="J217" s="104" t="s">
        <v>30</v>
      </c>
      <c r="K217" s="480">
        <f t="shared" ref="K217:M219" si="43">K218</f>
        <v>0</v>
      </c>
      <c r="L217" s="206">
        <f t="shared" si="43"/>
        <v>0</v>
      </c>
      <c r="M217" s="207">
        <f t="shared" si="43"/>
        <v>0</v>
      </c>
    </row>
    <row r="218" spans="1:13" x14ac:dyDescent="0.2">
      <c r="A218" s="566" t="s">
        <v>146</v>
      </c>
      <c r="B218" s="535" t="s">
        <v>17</v>
      </c>
      <c r="C218" s="528" t="s">
        <v>19</v>
      </c>
      <c r="D218" s="529" t="s">
        <v>24</v>
      </c>
      <c r="E218" s="538" t="s">
        <v>18</v>
      </c>
      <c r="F218" s="536" t="s">
        <v>106</v>
      </c>
      <c r="G218" s="536" t="s">
        <v>19</v>
      </c>
      <c r="H218" s="529" t="s">
        <v>211</v>
      </c>
      <c r="I218" s="531" t="s">
        <v>20</v>
      </c>
      <c r="J218" s="556" t="s">
        <v>30</v>
      </c>
      <c r="K218" s="557">
        <f t="shared" si="43"/>
        <v>0</v>
      </c>
      <c r="L218" s="562">
        <f t="shared" si="43"/>
        <v>0</v>
      </c>
      <c r="M218" s="563">
        <f t="shared" si="43"/>
        <v>0</v>
      </c>
    </row>
    <row r="219" spans="1:13" x14ac:dyDescent="0.2">
      <c r="A219" s="161" t="s">
        <v>7</v>
      </c>
      <c r="B219" s="176" t="s">
        <v>17</v>
      </c>
      <c r="C219" s="179" t="s">
        <v>19</v>
      </c>
      <c r="D219" s="180" t="s">
        <v>24</v>
      </c>
      <c r="E219" s="100" t="s">
        <v>18</v>
      </c>
      <c r="F219" s="175" t="s">
        <v>106</v>
      </c>
      <c r="G219" s="175" t="s">
        <v>19</v>
      </c>
      <c r="H219" s="180" t="s">
        <v>211</v>
      </c>
      <c r="I219" s="103" t="s">
        <v>20</v>
      </c>
      <c r="J219" s="104" t="s">
        <v>32</v>
      </c>
      <c r="K219" s="480">
        <f t="shared" si="43"/>
        <v>0</v>
      </c>
      <c r="L219" s="206">
        <f t="shared" si="43"/>
        <v>0</v>
      </c>
      <c r="M219" s="207">
        <f t="shared" si="43"/>
        <v>0</v>
      </c>
    </row>
    <row r="220" spans="1:13" x14ac:dyDescent="0.2">
      <c r="A220" s="371" t="s">
        <v>9</v>
      </c>
      <c r="B220" s="384" t="s">
        <v>17</v>
      </c>
      <c r="C220" s="352" t="s">
        <v>19</v>
      </c>
      <c r="D220" s="353" t="s">
        <v>24</v>
      </c>
      <c r="E220" s="387" t="s">
        <v>18</v>
      </c>
      <c r="F220" s="385" t="s">
        <v>106</v>
      </c>
      <c r="G220" s="385" t="s">
        <v>19</v>
      </c>
      <c r="H220" s="353" t="s">
        <v>211</v>
      </c>
      <c r="I220" s="400" t="s">
        <v>20</v>
      </c>
      <c r="J220" s="397" t="s">
        <v>33</v>
      </c>
      <c r="K220" s="479">
        <v>0</v>
      </c>
      <c r="L220" s="391"/>
      <c r="M220" s="392"/>
    </row>
    <row r="221" spans="1:13" ht="27" x14ac:dyDescent="0.25">
      <c r="A221" s="465" t="s">
        <v>432</v>
      </c>
      <c r="B221" s="176" t="s">
        <v>17</v>
      </c>
      <c r="C221" s="175" t="s">
        <v>19</v>
      </c>
      <c r="D221" s="177" t="s">
        <v>24</v>
      </c>
      <c r="E221" s="100" t="s">
        <v>18</v>
      </c>
      <c r="F221" s="175" t="s">
        <v>106</v>
      </c>
      <c r="G221" s="175" t="s">
        <v>19</v>
      </c>
      <c r="H221" s="177" t="s">
        <v>433</v>
      </c>
      <c r="I221" s="101" t="s">
        <v>30</v>
      </c>
      <c r="J221" s="101" t="s">
        <v>30</v>
      </c>
      <c r="K221" s="477">
        <f>K223+K230</f>
        <v>175.4684</v>
      </c>
      <c r="L221" s="194">
        <f t="shared" ref="L221:M221" si="44">L223+L230</f>
        <v>110.4684</v>
      </c>
      <c r="M221" s="201">
        <f t="shared" si="44"/>
        <v>110.4684</v>
      </c>
    </row>
    <row r="222" spans="1:13" ht="18" customHeight="1" x14ac:dyDescent="0.2">
      <c r="A222" s="417" t="s">
        <v>147</v>
      </c>
      <c r="B222" s="176" t="s">
        <v>17</v>
      </c>
      <c r="C222" s="175" t="s">
        <v>19</v>
      </c>
      <c r="D222" s="177" t="s">
        <v>24</v>
      </c>
      <c r="E222" s="100" t="s">
        <v>18</v>
      </c>
      <c r="F222" s="175" t="s">
        <v>106</v>
      </c>
      <c r="G222" s="175" t="s">
        <v>19</v>
      </c>
      <c r="H222" s="177" t="s">
        <v>433</v>
      </c>
      <c r="I222" s="101" t="s">
        <v>63</v>
      </c>
      <c r="J222" s="101" t="s">
        <v>30</v>
      </c>
      <c r="K222" s="477">
        <f>K223</f>
        <v>175.4684</v>
      </c>
      <c r="L222" s="194">
        <f>L223</f>
        <v>110.4684</v>
      </c>
      <c r="M222" s="201">
        <f>M223</f>
        <v>110.4684</v>
      </c>
    </row>
    <row r="223" spans="1:13" x14ac:dyDescent="0.2">
      <c r="A223" s="566" t="s">
        <v>146</v>
      </c>
      <c r="B223" s="535" t="s">
        <v>17</v>
      </c>
      <c r="C223" s="528" t="s">
        <v>19</v>
      </c>
      <c r="D223" s="529" t="s">
        <v>24</v>
      </c>
      <c r="E223" s="538" t="s">
        <v>18</v>
      </c>
      <c r="F223" s="536" t="s">
        <v>106</v>
      </c>
      <c r="G223" s="536" t="s">
        <v>19</v>
      </c>
      <c r="H223" s="529" t="s">
        <v>433</v>
      </c>
      <c r="I223" s="531" t="s">
        <v>20</v>
      </c>
      <c r="J223" s="531" t="s">
        <v>30</v>
      </c>
      <c r="K223" s="532">
        <f>K224+K229</f>
        <v>175.4684</v>
      </c>
      <c r="L223" s="533">
        <f>L224+L229</f>
        <v>110.4684</v>
      </c>
      <c r="M223" s="534">
        <f>M224+M229</f>
        <v>110.4684</v>
      </c>
    </row>
    <row r="224" spans="1:13" x14ac:dyDescent="0.2">
      <c r="A224" s="161" t="s">
        <v>119</v>
      </c>
      <c r="B224" s="176" t="s">
        <v>17</v>
      </c>
      <c r="C224" s="179" t="s">
        <v>19</v>
      </c>
      <c r="D224" s="180" t="s">
        <v>24</v>
      </c>
      <c r="E224" s="100" t="s">
        <v>18</v>
      </c>
      <c r="F224" s="175" t="s">
        <v>106</v>
      </c>
      <c r="G224" s="175" t="s">
        <v>19</v>
      </c>
      <c r="H224" s="180" t="s">
        <v>433</v>
      </c>
      <c r="I224" s="103" t="s">
        <v>20</v>
      </c>
      <c r="J224" s="103" t="s">
        <v>39</v>
      </c>
      <c r="K224" s="478">
        <f>SUM(K225:K227)</f>
        <v>120.4684</v>
      </c>
      <c r="L224" s="197">
        <f>SUM(L225:L227)</f>
        <v>110.4684</v>
      </c>
      <c r="M224" s="200">
        <f>SUM(M225:M227)</f>
        <v>110.4684</v>
      </c>
    </row>
    <row r="225" spans="1:13" x14ac:dyDescent="0.2">
      <c r="A225" s="371" t="s">
        <v>49</v>
      </c>
      <c r="B225" s="384" t="s">
        <v>17</v>
      </c>
      <c r="C225" s="352" t="s">
        <v>19</v>
      </c>
      <c r="D225" s="353" t="s">
        <v>24</v>
      </c>
      <c r="E225" s="354" t="s">
        <v>18</v>
      </c>
      <c r="F225" s="352" t="s">
        <v>106</v>
      </c>
      <c r="G225" s="352" t="s">
        <v>19</v>
      </c>
      <c r="H225" s="353" t="s">
        <v>433</v>
      </c>
      <c r="I225" s="400" t="s">
        <v>20</v>
      </c>
      <c r="J225" s="397" t="s">
        <v>48</v>
      </c>
      <c r="K225" s="479"/>
      <c r="L225" s="391"/>
      <c r="M225" s="392"/>
    </row>
    <row r="226" spans="1:13" x14ac:dyDescent="0.2">
      <c r="A226" s="371" t="s">
        <v>123</v>
      </c>
      <c r="B226" s="384" t="s">
        <v>17</v>
      </c>
      <c r="C226" s="352" t="s">
        <v>19</v>
      </c>
      <c r="D226" s="353" t="s">
        <v>24</v>
      </c>
      <c r="E226" s="354" t="s">
        <v>18</v>
      </c>
      <c r="F226" s="352" t="s">
        <v>106</v>
      </c>
      <c r="G226" s="352" t="s">
        <v>19</v>
      </c>
      <c r="H226" s="353" t="s">
        <v>433</v>
      </c>
      <c r="I226" s="400" t="s">
        <v>20</v>
      </c>
      <c r="J226" s="397" t="s">
        <v>47</v>
      </c>
      <c r="K226" s="479">
        <v>51.487439999999999</v>
      </c>
      <c r="L226" s="391">
        <v>51.487439999999999</v>
      </c>
      <c r="M226" s="392">
        <v>51.487439999999999</v>
      </c>
    </row>
    <row r="227" spans="1:13" x14ac:dyDescent="0.2">
      <c r="A227" s="371" t="s">
        <v>121</v>
      </c>
      <c r="B227" s="384" t="s">
        <v>17</v>
      </c>
      <c r="C227" s="352" t="s">
        <v>19</v>
      </c>
      <c r="D227" s="353" t="s">
        <v>24</v>
      </c>
      <c r="E227" s="387" t="s">
        <v>18</v>
      </c>
      <c r="F227" s="385" t="s">
        <v>106</v>
      </c>
      <c r="G227" s="385" t="s">
        <v>19</v>
      </c>
      <c r="H227" s="353" t="s">
        <v>433</v>
      </c>
      <c r="I227" s="400" t="s">
        <v>20</v>
      </c>
      <c r="J227" s="397" t="s">
        <v>42</v>
      </c>
      <c r="K227" s="479">
        <v>68.980959999999996</v>
      </c>
      <c r="L227" s="391">
        <v>58.980960000000003</v>
      </c>
      <c r="M227" s="392">
        <v>58.980960000000003</v>
      </c>
    </row>
    <row r="228" spans="1:13" x14ac:dyDescent="0.2">
      <c r="A228" s="161" t="s">
        <v>7</v>
      </c>
      <c r="B228" s="176" t="s">
        <v>17</v>
      </c>
      <c r="C228" s="179" t="s">
        <v>18</v>
      </c>
      <c r="D228" s="180" t="s">
        <v>19</v>
      </c>
      <c r="E228" s="100" t="s">
        <v>18</v>
      </c>
      <c r="F228" s="175" t="s">
        <v>106</v>
      </c>
      <c r="G228" s="179" t="s">
        <v>19</v>
      </c>
      <c r="H228" s="180" t="s">
        <v>433</v>
      </c>
      <c r="I228" s="103" t="s">
        <v>20</v>
      </c>
      <c r="J228" s="103" t="s">
        <v>32</v>
      </c>
      <c r="K228" s="478">
        <f>K229</f>
        <v>55</v>
      </c>
      <c r="L228" s="197">
        <f>L229</f>
        <v>0</v>
      </c>
      <c r="M228" s="200">
        <f>M229</f>
        <v>0</v>
      </c>
    </row>
    <row r="229" spans="1:13" x14ac:dyDescent="0.2">
      <c r="A229" s="371" t="s">
        <v>9</v>
      </c>
      <c r="B229" s="384" t="s">
        <v>17</v>
      </c>
      <c r="C229" s="352" t="s">
        <v>19</v>
      </c>
      <c r="D229" s="353" t="s">
        <v>24</v>
      </c>
      <c r="E229" s="387" t="s">
        <v>18</v>
      </c>
      <c r="F229" s="385" t="s">
        <v>106</v>
      </c>
      <c r="G229" s="352" t="s">
        <v>19</v>
      </c>
      <c r="H229" s="353" t="s">
        <v>433</v>
      </c>
      <c r="I229" s="400" t="s">
        <v>20</v>
      </c>
      <c r="J229" s="397" t="s">
        <v>33</v>
      </c>
      <c r="K229" s="479">
        <v>55</v>
      </c>
      <c r="L229" s="391">
        <v>0</v>
      </c>
      <c r="M229" s="392">
        <v>0</v>
      </c>
    </row>
    <row r="230" spans="1:13" x14ac:dyDescent="0.2">
      <c r="A230" s="371" t="s">
        <v>507</v>
      </c>
      <c r="B230" s="282" t="s">
        <v>17</v>
      </c>
      <c r="C230" s="287" t="s">
        <v>19</v>
      </c>
      <c r="D230" s="288" t="s">
        <v>24</v>
      </c>
      <c r="E230" s="285" t="s">
        <v>18</v>
      </c>
      <c r="F230" s="283" t="s">
        <v>106</v>
      </c>
      <c r="G230" s="287" t="s">
        <v>19</v>
      </c>
      <c r="H230" s="288" t="s">
        <v>433</v>
      </c>
      <c r="I230" s="290" t="s">
        <v>508</v>
      </c>
      <c r="J230" s="104" t="s">
        <v>30</v>
      </c>
      <c r="K230" s="480">
        <f>K231</f>
        <v>0</v>
      </c>
      <c r="L230" s="202">
        <f t="shared" ref="L230:M230" si="45">L231</f>
        <v>0</v>
      </c>
      <c r="M230" s="203">
        <f t="shared" si="45"/>
        <v>0</v>
      </c>
    </row>
    <row r="231" spans="1:13" ht="22.5" x14ac:dyDescent="0.2">
      <c r="A231" s="558" t="s">
        <v>509</v>
      </c>
      <c r="B231" s="552" t="s">
        <v>17</v>
      </c>
      <c r="C231" s="347" t="s">
        <v>19</v>
      </c>
      <c r="D231" s="348" t="s">
        <v>24</v>
      </c>
      <c r="E231" s="553" t="s">
        <v>18</v>
      </c>
      <c r="F231" s="554" t="s">
        <v>106</v>
      </c>
      <c r="G231" s="347" t="s">
        <v>19</v>
      </c>
      <c r="H231" s="348" t="s">
        <v>433</v>
      </c>
      <c r="I231" s="555" t="s">
        <v>510</v>
      </c>
      <c r="J231" s="556" t="s">
        <v>30</v>
      </c>
      <c r="K231" s="557">
        <f>K232</f>
        <v>0</v>
      </c>
      <c r="L231" s="559">
        <f t="shared" ref="L231:M231" si="46">L232</f>
        <v>0</v>
      </c>
      <c r="M231" s="560">
        <f t="shared" si="46"/>
        <v>0</v>
      </c>
    </row>
    <row r="232" spans="1:13" x14ac:dyDescent="0.2">
      <c r="A232" s="371" t="s">
        <v>74</v>
      </c>
      <c r="B232" s="282" t="s">
        <v>17</v>
      </c>
      <c r="C232" s="287" t="s">
        <v>19</v>
      </c>
      <c r="D232" s="288" t="s">
        <v>24</v>
      </c>
      <c r="E232" s="285" t="s">
        <v>18</v>
      </c>
      <c r="F232" s="283" t="s">
        <v>106</v>
      </c>
      <c r="G232" s="287" t="s">
        <v>19</v>
      </c>
      <c r="H232" s="288" t="s">
        <v>433</v>
      </c>
      <c r="I232" s="290" t="s">
        <v>510</v>
      </c>
      <c r="J232" s="104" t="s">
        <v>58</v>
      </c>
      <c r="K232" s="480">
        <f>K233</f>
        <v>0</v>
      </c>
      <c r="L232" s="202">
        <f t="shared" ref="L232:M232" si="47">L233</f>
        <v>0</v>
      </c>
      <c r="M232" s="203">
        <f t="shared" si="47"/>
        <v>0</v>
      </c>
    </row>
    <row r="233" spans="1:13" x14ac:dyDescent="0.2">
      <c r="A233" s="371" t="s">
        <v>511</v>
      </c>
      <c r="B233" s="384" t="s">
        <v>17</v>
      </c>
      <c r="C233" s="352" t="s">
        <v>19</v>
      </c>
      <c r="D233" s="353" t="s">
        <v>24</v>
      </c>
      <c r="E233" s="387" t="s">
        <v>18</v>
      </c>
      <c r="F233" s="385" t="s">
        <v>106</v>
      </c>
      <c r="G233" s="352" t="s">
        <v>19</v>
      </c>
      <c r="H233" s="353" t="s">
        <v>433</v>
      </c>
      <c r="I233" s="400" t="s">
        <v>510</v>
      </c>
      <c r="J233" s="397" t="s">
        <v>512</v>
      </c>
      <c r="K233" s="479">
        <v>0</v>
      </c>
      <c r="L233" s="391"/>
      <c r="M233" s="392"/>
    </row>
    <row r="234" spans="1:13" ht="14.25" x14ac:dyDescent="0.2">
      <c r="A234" s="409" t="s">
        <v>12</v>
      </c>
      <c r="B234" s="176" t="s">
        <v>17</v>
      </c>
      <c r="C234" s="109" t="s">
        <v>19</v>
      </c>
      <c r="D234" s="108" t="s">
        <v>41</v>
      </c>
      <c r="E234" s="100" t="s">
        <v>29</v>
      </c>
      <c r="F234" s="175" t="s">
        <v>106</v>
      </c>
      <c r="G234" s="175" t="s">
        <v>29</v>
      </c>
      <c r="H234" s="108" t="s">
        <v>107</v>
      </c>
      <c r="I234" s="105" t="s">
        <v>30</v>
      </c>
      <c r="J234" s="105" t="s">
        <v>30</v>
      </c>
      <c r="K234" s="477">
        <f>K235</f>
        <v>39.761000000000003</v>
      </c>
      <c r="L234" s="195">
        <f>L235</f>
        <v>39.761000000000003</v>
      </c>
      <c r="M234" s="196">
        <f>M235</f>
        <v>39.761000000000003</v>
      </c>
    </row>
    <row r="235" spans="1:13" ht="21.75" x14ac:dyDescent="0.2">
      <c r="A235" s="411" t="s">
        <v>536</v>
      </c>
      <c r="B235" s="176" t="s">
        <v>17</v>
      </c>
      <c r="C235" s="109" t="s">
        <v>19</v>
      </c>
      <c r="D235" s="108" t="s">
        <v>41</v>
      </c>
      <c r="E235" s="100" t="s">
        <v>18</v>
      </c>
      <c r="F235" s="175" t="s">
        <v>106</v>
      </c>
      <c r="G235" s="175" t="s">
        <v>29</v>
      </c>
      <c r="H235" s="108" t="s">
        <v>107</v>
      </c>
      <c r="I235" s="105" t="s">
        <v>30</v>
      </c>
      <c r="J235" s="105" t="s">
        <v>30</v>
      </c>
      <c r="K235" s="477">
        <f>K236+K254</f>
        <v>39.761000000000003</v>
      </c>
      <c r="L235" s="195">
        <f>L236+L254</f>
        <v>39.761000000000003</v>
      </c>
      <c r="M235" s="196">
        <f>M236+M254</f>
        <v>39.761000000000003</v>
      </c>
    </row>
    <row r="236" spans="1:13" ht="21.75" x14ac:dyDescent="0.2">
      <c r="A236" s="411" t="s">
        <v>161</v>
      </c>
      <c r="B236" s="176" t="s">
        <v>17</v>
      </c>
      <c r="C236" s="110" t="s">
        <v>19</v>
      </c>
      <c r="D236" s="107" t="s">
        <v>41</v>
      </c>
      <c r="E236" s="178" t="s">
        <v>18</v>
      </c>
      <c r="F236" s="179" t="s">
        <v>106</v>
      </c>
      <c r="G236" s="179" t="s">
        <v>27</v>
      </c>
      <c r="H236" s="107" t="s">
        <v>107</v>
      </c>
      <c r="I236" s="181" t="s">
        <v>30</v>
      </c>
      <c r="J236" s="181" t="s">
        <v>30</v>
      </c>
      <c r="K236" s="486">
        <f>K237+K241+K245+K250</f>
        <v>0</v>
      </c>
      <c r="L236" s="208">
        <f>L237+L241+L245+L250</f>
        <v>0</v>
      </c>
      <c r="M236" s="209">
        <f>M237+M241+M245+M250</f>
        <v>0</v>
      </c>
    </row>
    <row r="237" spans="1:13" ht="13.5" x14ac:dyDescent="0.25">
      <c r="A237" s="467" t="s">
        <v>162</v>
      </c>
      <c r="B237" s="176" t="s">
        <v>17</v>
      </c>
      <c r="C237" s="175" t="s">
        <v>19</v>
      </c>
      <c r="D237" s="177" t="s">
        <v>41</v>
      </c>
      <c r="E237" s="100" t="s">
        <v>18</v>
      </c>
      <c r="F237" s="175" t="s">
        <v>106</v>
      </c>
      <c r="G237" s="175" t="s">
        <v>27</v>
      </c>
      <c r="H237" s="108" t="s">
        <v>163</v>
      </c>
      <c r="I237" s="105" t="s">
        <v>30</v>
      </c>
      <c r="J237" s="105" t="s">
        <v>30</v>
      </c>
      <c r="K237" s="487">
        <f t="shared" ref="K237:M239" si="48">K238</f>
        <v>0</v>
      </c>
      <c r="L237" s="212">
        <f t="shared" si="48"/>
        <v>0</v>
      </c>
      <c r="M237" s="213">
        <f t="shared" si="48"/>
        <v>0</v>
      </c>
    </row>
    <row r="238" spans="1:13" x14ac:dyDescent="0.2">
      <c r="A238" s="566" t="s">
        <v>146</v>
      </c>
      <c r="B238" s="535" t="s">
        <v>17</v>
      </c>
      <c r="C238" s="528" t="s">
        <v>19</v>
      </c>
      <c r="D238" s="529" t="s">
        <v>41</v>
      </c>
      <c r="E238" s="530" t="s">
        <v>18</v>
      </c>
      <c r="F238" s="528" t="s">
        <v>106</v>
      </c>
      <c r="G238" s="528" t="s">
        <v>27</v>
      </c>
      <c r="H238" s="564" t="s">
        <v>163</v>
      </c>
      <c r="I238" s="551" t="s">
        <v>20</v>
      </c>
      <c r="J238" s="551" t="s">
        <v>30</v>
      </c>
      <c r="K238" s="568">
        <f t="shared" si="48"/>
        <v>0</v>
      </c>
      <c r="L238" s="569">
        <f t="shared" si="48"/>
        <v>0</v>
      </c>
      <c r="M238" s="570">
        <f t="shared" si="48"/>
        <v>0</v>
      </c>
    </row>
    <row r="239" spans="1:13" x14ac:dyDescent="0.2">
      <c r="A239" s="161" t="s">
        <v>119</v>
      </c>
      <c r="B239" s="176" t="s">
        <v>17</v>
      </c>
      <c r="C239" s="179" t="s">
        <v>19</v>
      </c>
      <c r="D239" s="180" t="s">
        <v>41</v>
      </c>
      <c r="E239" s="178" t="s">
        <v>18</v>
      </c>
      <c r="F239" s="179" t="s">
        <v>106</v>
      </c>
      <c r="G239" s="179" t="s">
        <v>27</v>
      </c>
      <c r="H239" s="107" t="s">
        <v>163</v>
      </c>
      <c r="I239" s="181" t="s">
        <v>20</v>
      </c>
      <c r="J239" s="181" t="s">
        <v>39</v>
      </c>
      <c r="K239" s="477">
        <f t="shared" si="48"/>
        <v>0</v>
      </c>
      <c r="L239" s="195">
        <f t="shared" si="48"/>
        <v>0</v>
      </c>
      <c r="M239" s="196">
        <f t="shared" si="48"/>
        <v>0</v>
      </c>
    </row>
    <row r="240" spans="1:13" x14ac:dyDescent="0.2">
      <c r="A240" s="371" t="s">
        <v>121</v>
      </c>
      <c r="B240" s="384" t="s">
        <v>17</v>
      </c>
      <c r="C240" s="352" t="s">
        <v>19</v>
      </c>
      <c r="D240" s="353" t="s">
        <v>41</v>
      </c>
      <c r="E240" s="354" t="s">
        <v>18</v>
      </c>
      <c r="F240" s="352" t="s">
        <v>106</v>
      </c>
      <c r="G240" s="352" t="s">
        <v>27</v>
      </c>
      <c r="H240" s="404" t="s">
        <v>163</v>
      </c>
      <c r="I240" s="356" t="s">
        <v>20</v>
      </c>
      <c r="J240" s="389" t="s">
        <v>42</v>
      </c>
      <c r="K240" s="479"/>
      <c r="L240" s="391"/>
      <c r="M240" s="392"/>
    </row>
    <row r="241" spans="1:13" ht="27" x14ac:dyDescent="0.25">
      <c r="A241" s="465" t="s">
        <v>164</v>
      </c>
      <c r="B241" s="176" t="s">
        <v>17</v>
      </c>
      <c r="C241" s="175" t="s">
        <v>19</v>
      </c>
      <c r="D241" s="177" t="s">
        <v>41</v>
      </c>
      <c r="E241" s="100" t="s">
        <v>18</v>
      </c>
      <c r="F241" s="175" t="s">
        <v>106</v>
      </c>
      <c r="G241" s="175" t="s">
        <v>27</v>
      </c>
      <c r="H241" s="108" t="s">
        <v>165</v>
      </c>
      <c r="I241" s="105" t="s">
        <v>30</v>
      </c>
      <c r="J241" s="105" t="s">
        <v>30</v>
      </c>
      <c r="K241" s="487">
        <f>K242</f>
        <v>0</v>
      </c>
      <c r="L241" s="212">
        <f t="shared" ref="L241:M243" si="49">L242</f>
        <v>0</v>
      </c>
      <c r="M241" s="213">
        <f t="shared" si="49"/>
        <v>0</v>
      </c>
    </row>
    <row r="242" spans="1:13" x14ac:dyDescent="0.2">
      <c r="A242" s="566" t="s">
        <v>146</v>
      </c>
      <c r="B242" s="535" t="s">
        <v>17</v>
      </c>
      <c r="C242" s="528" t="s">
        <v>19</v>
      </c>
      <c r="D242" s="529" t="s">
        <v>41</v>
      </c>
      <c r="E242" s="530" t="s">
        <v>18</v>
      </c>
      <c r="F242" s="528" t="s">
        <v>106</v>
      </c>
      <c r="G242" s="528" t="s">
        <v>27</v>
      </c>
      <c r="H242" s="564" t="s">
        <v>165</v>
      </c>
      <c r="I242" s="551" t="s">
        <v>20</v>
      </c>
      <c r="J242" s="551" t="s">
        <v>30</v>
      </c>
      <c r="K242" s="568">
        <f>K243</f>
        <v>0</v>
      </c>
      <c r="L242" s="569">
        <f t="shared" si="49"/>
        <v>0</v>
      </c>
      <c r="M242" s="570">
        <f t="shared" si="49"/>
        <v>0</v>
      </c>
    </row>
    <row r="243" spans="1:13" x14ac:dyDescent="0.2">
      <c r="A243" s="161" t="s">
        <v>119</v>
      </c>
      <c r="B243" s="176" t="s">
        <v>17</v>
      </c>
      <c r="C243" s="179" t="s">
        <v>19</v>
      </c>
      <c r="D243" s="180" t="s">
        <v>41</v>
      </c>
      <c r="E243" s="178" t="s">
        <v>18</v>
      </c>
      <c r="F243" s="179" t="s">
        <v>106</v>
      </c>
      <c r="G243" s="179" t="s">
        <v>27</v>
      </c>
      <c r="H243" s="107" t="s">
        <v>165</v>
      </c>
      <c r="I243" s="181" t="s">
        <v>20</v>
      </c>
      <c r="J243" s="181" t="s">
        <v>39</v>
      </c>
      <c r="K243" s="477">
        <f>K244</f>
        <v>0</v>
      </c>
      <c r="L243" s="195">
        <f t="shared" si="49"/>
        <v>0</v>
      </c>
      <c r="M243" s="196">
        <f t="shared" si="49"/>
        <v>0</v>
      </c>
    </row>
    <row r="244" spans="1:13" x14ac:dyDescent="0.2">
      <c r="A244" s="371" t="s">
        <v>121</v>
      </c>
      <c r="B244" s="384" t="s">
        <v>17</v>
      </c>
      <c r="C244" s="352" t="s">
        <v>19</v>
      </c>
      <c r="D244" s="353" t="s">
        <v>41</v>
      </c>
      <c r="E244" s="354" t="s">
        <v>18</v>
      </c>
      <c r="F244" s="352" t="s">
        <v>106</v>
      </c>
      <c r="G244" s="352" t="s">
        <v>27</v>
      </c>
      <c r="H244" s="404" t="s">
        <v>165</v>
      </c>
      <c r="I244" s="356" t="s">
        <v>20</v>
      </c>
      <c r="J244" s="389" t="s">
        <v>42</v>
      </c>
      <c r="K244" s="479"/>
      <c r="L244" s="391"/>
      <c r="M244" s="392"/>
    </row>
    <row r="245" spans="1:13" ht="13.5" x14ac:dyDescent="0.25">
      <c r="A245" s="465" t="s">
        <v>166</v>
      </c>
      <c r="B245" s="176" t="s">
        <v>17</v>
      </c>
      <c r="C245" s="175" t="s">
        <v>19</v>
      </c>
      <c r="D245" s="177" t="s">
        <v>41</v>
      </c>
      <c r="E245" s="100" t="s">
        <v>18</v>
      </c>
      <c r="F245" s="175" t="s">
        <v>106</v>
      </c>
      <c r="G245" s="175" t="s">
        <v>27</v>
      </c>
      <c r="H245" s="108" t="s">
        <v>167</v>
      </c>
      <c r="I245" s="105" t="s">
        <v>30</v>
      </c>
      <c r="J245" s="105" t="s">
        <v>30</v>
      </c>
      <c r="K245" s="487">
        <f>K247</f>
        <v>0</v>
      </c>
      <c r="L245" s="212">
        <f>L248</f>
        <v>0</v>
      </c>
      <c r="M245" s="213">
        <f>M248</f>
        <v>0</v>
      </c>
    </row>
    <row r="246" spans="1:13" ht="16.5" customHeight="1" x14ac:dyDescent="0.2">
      <c r="A246" s="417" t="s">
        <v>147</v>
      </c>
      <c r="B246" s="176" t="s">
        <v>17</v>
      </c>
      <c r="C246" s="175" t="s">
        <v>19</v>
      </c>
      <c r="D246" s="177" t="s">
        <v>41</v>
      </c>
      <c r="E246" s="100" t="s">
        <v>18</v>
      </c>
      <c r="F246" s="175" t="s">
        <v>106</v>
      </c>
      <c r="G246" s="175" t="s">
        <v>27</v>
      </c>
      <c r="H246" s="108" t="s">
        <v>167</v>
      </c>
      <c r="I246" s="105" t="s">
        <v>63</v>
      </c>
      <c r="J246" s="105" t="s">
        <v>30</v>
      </c>
      <c r="K246" s="487">
        <f t="shared" ref="K246:M248" si="50">K247</f>
        <v>0</v>
      </c>
      <c r="L246" s="210">
        <f t="shared" si="50"/>
        <v>0</v>
      </c>
      <c r="M246" s="211">
        <f t="shared" si="50"/>
        <v>0</v>
      </c>
    </row>
    <row r="247" spans="1:13" x14ac:dyDescent="0.2">
      <c r="A247" s="566" t="s">
        <v>146</v>
      </c>
      <c r="B247" s="535" t="s">
        <v>17</v>
      </c>
      <c r="C247" s="528" t="s">
        <v>19</v>
      </c>
      <c r="D247" s="529" t="s">
        <v>41</v>
      </c>
      <c r="E247" s="530" t="s">
        <v>18</v>
      </c>
      <c r="F247" s="528" t="s">
        <v>106</v>
      </c>
      <c r="G247" s="528" t="s">
        <v>27</v>
      </c>
      <c r="H247" s="564" t="s">
        <v>167</v>
      </c>
      <c r="I247" s="571" t="s">
        <v>20</v>
      </c>
      <c r="J247" s="571" t="s">
        <v>30</v>
      </c>
      <c r="K247" s="568">
        <f t="shared" si="50"/>
        <v>0</v>
      </c>
      <c r="L247" s="569">
        <f t="shared" si="50"/>
        <v>0</v>
      </c>
      <c r="M247" s="570">
        <f t="shared" si="50"/>
        <v>0</v>
      </c>
    </row>
    <row r="248" spans="1:13" x14ac:dyDescent="0.2">
      <c r="A248" s="161" t="s">
        <v>119</v>
      </c>
      <c r="B248" s="176" t="s">
        <v>17</v>
      </c>
      <c r="C248" s="179" t="s">
        <v>19</v>
      </c>
      <c r="D248" s="180" t="s">
        <v>41</v>
      </c>
      <c r="E248" s="178" t="s">
        <v>18</v>
      </c>
      <c r="F248" s="179" t="s">
        <v>106</v>
      </c>
      <c r="G248" s="179" t="s">
        <v>27</v>
      </c>
      <c r="H248" s="107" t="s">
        <v>167</v>
      </c>
      <c r="I248" s="181" t="s">
        <v>20</v>
      </c>
      <c r="J248" s="181" t="s">
        <v>39</v>
      </c>
      <c r="K248" s="477">
        <f t="shared" si="50"/>
        <v>0</v>
      </c>
      <c r="L248" s="195">
        <f t="shared" si="50"/>
        <v>0</v>
      </c>
      <c r="M248" s="196">
        <f t="shared" si="50"/>
        <v>0</v>
      </c>
    </row>
    <row r="249" spans="1:13" x14ac:dyDescent="0.2">
      <c r="A249" s="371" t="s">
        <v>121</v>
      </c>
      <c r="B249" s="384" t="s">
        <v>17</v>
      </c>
      <c r="C249" s="352" t="s">
        <v>19</v>
      </c>
      <c r="D249" s="353" t="s">
        <v>41</v>
      </c>
      <c r="E249" s="354" t="s">
        <v>18</v>
      </c>
      <c r="F249" s="352" t="s">
        <v>106</v>
      </c>
      <c r="G249" s="352" t="s">
        <v>27</v>
      </c>
      <c r="H249" s="404" t="s">
        <v>167</v>
      </c>
      <c r="I249" s="356" t="s">
        <v>20</v>
      </c>
      <c r="J249" s="389" t="s">
        <v>42</v>
      </c>
      <c r="K249" s="479">
        <v>0</v>
      </c>
      <c r="L249" s="391">
        <v>0</v>
      </c>
      <c r="M249" s="392">
        <v>0</v>
      </c>
    </row>
    <row r="250" spans="1:13" ht="27" x14ac:dyDescent="0.25">
      <c r="A250" s="465" t="s">
        <v>168</v>
      </c>
      <c r="B250" s="176" t="s">
        <v>17</v>
      </c>
      <c r="C250" s="175" t="s">
        <v>19</v>
      </c>
      <c r="D250" s="177" t="s">
        <v>41</v>
      </c>
      <c r="E250" s="100" t="s">
        <v>18</v>
      </c>
      <c r="F250" s="175" t="s">
        <v>106</v>
      </c>
      <c r="G250" s="175" t="s">
        <v>27</v>
      </c>
      <c r="H250" s="108" t="s">
        <v>169</v>
      </c>
      <c r="I250" s="105" t="s">
        <v>30</v>
      </c>
      <c r="J250" s="105" t="s">
        <v>30</v>
      </c>
      <c r="K250" s="487">
        <f>K251</f>
        <v>0</v>
      </c>
      <c r="L250" s="212">
        <f t="shared" ref="L250:M252" si="51">L251</f>
        <v>0</v>
      </c>
      <c r="M250" s="213">
        <f t="shared" si="51"/>
        <v>0</v>
      </c>
    </row>
    <row r="251" spans="1:13" x14ac:dyDescent="0.2">
      <c r="A251" s="566" t="s">
        <v>146</v>
      </c>
      <c r="B251" s="535" t="s">
        <v>17</v>
      </c>
      <c r="C251" s="528" t="s">
        <v>19</v>
      </c>
      <c r="D251" s="529" t="s">
        <v>41</v>
      </c>
      <c r="E251" s="530" t="s">
        <v>18</v>
      </c>
      <c r="F251" s="528" t="s">
        <v>106</v>
      </c>
      <c r="G251" s="528" t="s">
        <v>27</v>
      </c>
      <c r="H251" s="564" t="s">
        <v>169</v>
      </c>
      <c r="I251" s="571" t="s">
        <v>20</v>
      </c>
      <c r="J251" s="571" t="s">
        <v>30</v>
      </c>
      <c r="K251" s="568">
        <f>K252</f>
        <v>0</v>
      </c>
      <c r="L251" s="569">
        <f t="shared" si="51"/>
        <v>0</v>
      </c>
      <c r="M251" s="570">
        <f t="shared" si="51"/>
        <v>0</v>
      </c>
    </row>
    <row r="252" spans="1:13" x14ac:dyDescent="0.2">
      <c r="A252" s="161" t="s">
        <v>119</v>
      </c>
      <c r="B252" s="176" t="s">
        <v>17</v>
      </c>
      <c r="C252" s="179" t="s">
        <v>19</v>
      </c>
      <c r="D252" s="180" t="s">
        <v>41</v>
      </c>
      <c r="E252" s="178" t="s">
        <v>18</v>
      </c>
      <c r="F252" s="179" t="s">
        <v>106</v>
      </c>
      <c r="G252" s="179" t="s">
        <v>27</v>
      </c>
      <c r="H252" s="107" t="s">
        <v>169</v>
      </c>
      <c r="I252" s="181" t="s">
        <v>20</v>
      </c>
      <c r="J252" s="181" t="s">
        <v>39</v>
      </c>
      <c r="K252" s="477">
        <f>K253</f>
        <v>0</v>
      </c>
      <c r="L252" s="195">
        <f t="shared" si="51"/>
        <v>0</v>
      </c>
      <c r="M252" s="196">
        <f t="shared" si="51"/>
        <v>0</v>
      </c>
    </row>
    <row r="253" spans="1:13" x14ac:dyDescent="0.2">
      <c r="A253" s="371" t="s">
        <v>121</v>
      </c>
      <c r="B253" s="384" t="s">
        <v>17</v>
      </c>
      <c r="C253" s="352" t="s">
        <v>19</v>
      </c>
      <c r="D253" s="353" t="s">
        <v>41</v>
      </c>
      <c r="E253" s="354" t="s">
        <v>18</v>
      </c>
      <c r="F253" s="352" t="s">
        <v>106</v>
      </c>
      <c r="G253" s="352" t="s">
        <v>27</v>
      </c>
      <c r="H253" s="404" t="s">
        <v>169</v>
      </c>
      <c r="I253" s="356" t="s">
        <v>20</v>
      </c>
      <c r="J253" s="389" t="s">
        <v>42</v>
      </c>
      <c r="K253" s="479">
        <v>0</v>
      </c>
      <c r="L253" s="391"/>
      <c r="M253" s="392"/>
    </row>
    <row r="254" spans="1:13" ht="32.25" x14ac:dyDescent="0.2">
      <c r="A254" s="436" t="s">
        <v>170</v>
      </c>
      <c r="B254" s="176" t="s">
        <v>17</v>
      </c>
      <c r="C254" s="175" t="s">
        <v>19</v>
      </c>
      <c r="D254" s="177" t="s">
        <v>41</v>
      </c>
      <c r="E254" s="100" t="s">
        <v>18</v>
      </c>
      <c r="F254" s="175" t="s">
        <v>106</v>
      </c>
      <c r="G254" s="175" t="s">
        <v>28</v>
      </c>
      <c r="H254" s="177" t="s">
        <v>107</v>
      </c>
      <c r="I254" s="101" t="s">
        <v>30</v>
      </c>
      <c r="J254" s="101" t="s">
        <v>30</v>
      </c>
      <c r="K254" s="477">
        <f>K255+K259</f>
        <v>39.761000000000003</v>
      </c>
      <c r="L254" s="195">
        <f>L255+L259</f>
        <v>39.761000000000003</v>
      </c>
      <c r="M254" s="196">
        <f>M255+M259</f>
        <v>39.761000000000003</v>
      </c>
    </row>
    <row r="255" spans="1:13" ht="27" customHeight="1" x14ac:dyDescent="0.2">
      <c r="A255" s="470" t="s">
        <v>171</v>
      </c>
      <c r="B255" s="176" t="s">
        <v>17</v>
      </c>
      <c r="C255" s="175" t="s">
        <v>19</v>
      </c>
      <c r="D255" s="177" t="s">
        <v>41</v>
      </c>
      <c r="E255" s="100" t="s">
        <v>18</v>
      </c>
      <c r="F255" s="175" t="s">
        <v>106</v>
      </c>
      <c r="G255" s="175" t="s">
        <v>28</v>
      </c>
      <c r="H255" s="177" t="s">
        <v>172</v>
      </c>
      <c r="I255" s="101" t="s">
        <v>30</v>
      </c>
      <c r="J255" s="101" t="s">
        <v>30</v>
      </c>
      <c r="K255" s="477">
        <f>K256</f>
        <v>0</v>
      </c>
      <c r="L255" s="195">
        <f t="shared" ref="L255:M257" si="52">L256</f>
        <v>0</v>
      </c>
      <c r="M255" s="196">
        <f t="shared" si="52"/>
        <v>0</v>
      </c>
    </row>
    <row r="256" spans="1:13" x14ac:dyDescent="0.2">
      <c r="A256" s="550" t="s">
        <v>82</v>
      </c>
      <c r="B256" s="535" t="s">
        <v>17</v>
      </c>
      <c r="C256" s="528" t="s">
        <v>19</v>
      </c>
      <c r="D256" s="529" t="s">
        <v>41</v>
      </c>
      <c r="E256" s="538" t="s">
        <v>18</v>
      </c>
      <c r="F256" s="536" t="s">
        <v>106</v>
      </c>
      <c r="G256" s="536" t="s">
        <v>28</v>
      </c>
      <c r="H256" s="537" t="s">
        <v>172</v>
      </c>
      <c r="I256" s="539" t="s">
        <v>55</v>
      </c>
      <c r="J256" s="539" t="s">
        <v>30</v>
      </c>
      <c r="K256" s="532">
        <f>K257</f>
        <v>0</v>
      </c>
      <c r="L256" s="545">
        <f t="shared" si="52"/>
        <v>0</v>
      </c>
      <c r="M256" s="546">
        <f t="shared" si="52"/>
        <v>0</v>
      </c>
    </row>
    <row r="257" spans="1:16" x14ac:dyDescent="0.2">
      <c r="A257" s="411" t="s">
        <v>126</v>
      </c>
      <c r="B257" s="176" t="s">
        <v>17</v>
      </c>
      <c r="C257" s="179" t="s">
        <v>19</v>
      </c>
      <c r="D257" s="180" t="s">
        <v>41</v>
      </c>
      <c r="E257" s="100" t="s">
        <v>18</v>
      </c>
      <c r="F257" s="175" t="s">
        <v>106</v>
      </c>
      <c r="G257" s="175" t="s">
        <v>28</v>
      </c>
      <c r="H257" s="177" t="s">
        <v>172</v>
      </c>
      <c r="I257" s="101" t="s">
        <v>55</v>
      </c>
      <c r="J257" s="101" t="s">
        <v>56</v>
      </c>
      <c r="K257" s="478">
        <f>K258</f>
        <v>0</v>
      </c>
      <c r="L257" s="198">
        <f t="shared" si="52"/>
        <v>0</v>
      </c>
      <c r="M257" s="199">
        <f t="shared" si="52"/>
        <v>0</v>
      </c>
    </row>
    <row r="258" spans="1:16" x14ac:dyDescent="0.2">
      <c r="A258" s="371" t="s">
        <v>13</v>
      </c>
      <c r="B258" s="351" t="s">
        <v>17</v>
      </c>
      <c r="C258" s="352" t="s">
        <v>19</v>
      </c>
      <c r="D258" s="353" t="s">
        <v>41</v>
      </c>
      <c r="E258" s="354" t="s">
        <v>18</v>
      </c>
      <c r="F258" s="352" t="s">
        <v>106</v>
      </c>
      <c r="G258" s="352" t="s">
        <v>28</v>
      </c>
      <c r="H258" s="353" t="s">
        <v>172</v>
      </c>
      <c r="I258" s="400" t="s">
        <v>55</v>
      </c>
      <c r="J258" s="400" t="s">
        <v>57</v>
      </c>
      <c r="K258" s="488">
        <v>0</v>
      </c>
      <c r="L258" s="358">
        <v>0</v>
      </c>
      <c r="M258" s="359">
        <v>0</v>
      </c>
    </row>
    <row r="259" spans="1:16" ht="60" x14ac:dyDescent="0.2">
      <c r="A259" s="471" t="s">
        <v>243</v>
      </c>
      <c r="B259" s="176" t="s">
        <v>17</v>
      </c>
      <c r="C259" s="179" t="s">
        <v>19</v>
      </c>
      <c r="D259" s="180" t="s">
        <v>41</v>
      </c>
      <c r="E259" s="100" t="s">
        <v>18</v>
      </c>
      <c r="F259" s="175" t="s">
        <v>106</v>
      </c>
      <c r="G259" s="175" t="s">
        <v>28</v>
      </c>
      <c r="H259" s="177" t="s">
        <v>173</v>
      </c>
      <c r="I259" s="101" t="s">
        <v>30</v>
      </c>
      <c r="J259" s="101" t="s">
        <v>30</v>
      </c>
      <c r="K259" s="477">
        <f>K260</f>
        <v>39.761000000000003</v>
      </c>
      <c r="L259" s="195">
        <f t="shared" ref="L259:M261" si="53">L260</f>
        <v>39.761000000000003</v>
      </c>
      <c r="M259" s="196">
        <f t="shared" si="53"/>
        <v>39.761000000000003</v>
      </c>
    </row>
    <row r="260" spans="1:16" x14ac:dyDescent="0.2">
      <c r="A260" s="526" t="s">
        <v>82</v>
      </c>
      <c r="B260" s="535" t="s">
        <v>17</v>
      </c>
      <c r="C260" s="528" t="s">
        <v>19</v>
      </c>
      <c r="D260" s="529" t="s">
        <v>41</v>
      </c>
      <c r="E260" s="538" t="s">
        <v>18</v>
      </c>
      <c r="F260" s="536" t="s">
        <v>106</v>
      </c>
      <c r="G260" s="536" t="s">
        <v>28</v>
      </c>
      <c r="H260" s="537" t="s">
        <v>173</v>
      </c>
      <c r="I260" s="539" t="s">
        <v>55</v>
      </c>
      <c r="J260" s="539" t="s">
        <v>30</v>
      </c>
      <c r="K260" s="532">
        <f>K261</f>
        <v>39.761000000000003</v>
      </c>
      <c r="L260" s="545">
        <f t="shared" si="53"/>
        <v>39.761000000000003</v>
      </c>
      <c r="M260" s="546">
        <f t="shared" si="53"/>
        <v>39.761000000000003</v>
      </c>
    </row>
    <row r="261" spans="1:16" x14ac:dyDescent="0.2">
      <c r="A261" s="161" t="s">
        <v>126</v>
      </c>
      <c r="B261" s="176" t="s">
        <v>17</v>
      </c>
      <c r="C261" s="179" t="s">
        <v>19</v>
      </c>
      <c r="D261" s="180" t="s">
        <v>41</v>
      </c>
      <c r="E261" s="100" t="s">
        <v>18</v>
      </c>
      <c r="F261" s="175" t="s">
        <v>106</v>
      </c>
      <c r="G261" s="175" t="s">
        <v>28</v>
      </c>
      <c r="H261" s="177" t="s">
        <v>173</v>
      </c>
      <c r="I261" s="101" t="s">
        <v>55</v>
      </c>
      <c r="J261" s="101" t="s">
        <v>56</v>
      </c>
      <c r="K261" s="478">
        <f>K262</f>
        <v>39.761000000000003</v>
      </c>
      <c r="L261" s="198">
        <f t="shared" si="53"/>
        <v>39.761000000000003</v>
      </c>
      <c r="M261" s="199">
        <f t="shared" si="53"/>
        <v>39.761000000000003</v>
      </c>
    </row>
    <row r="262" spans="1:16" x14ac:dyDescent="0.2">
      <c r="A262" s="371" t="s">
        <v>13</v>
      </c>
      <c r="B262" s="351" t="s">
        <v>17</v>
      </c>
      <c r="C262" s="352" t="s">
        <v>19</v>
      </c>
      <c r="D262" s="353" t="s">
        <v>41</v>
      </c>
      <c r="E262" s="354" t="s">
        <v>18</v>
      </c>
      <c r="F262" s="352" t="s">
        <v>106</v>
      </c>
      <c r="G262" s="352" t="s">
        <v>28</v>
      </c>
      <c r="H262" s="353" t="s">
        <v>173</v>
      </c>
      <c r="I262" s="400" t="s">
        <v>55</v>
      </c>
      <c r="J262" s="400" t="s">
        <v>57</v>
      </c>
      <c r="K262" s="488">
        <v>39.761000000000003</v>
      </c>
      <c r="L262" s="358">
        <v>39.761000000000003</v>
      </c>
      <c r="M262" s="359">
        <v>39.761000000000003</v>
      </c>
    </row>
    <row r="263" spans="1:16" ht="14.25" x14ac:dyDescent="0.2">
      <c r="A263" s="409" t="s">
        <v>174</v>
      </c>
      <c r="B263" s="295" t="s">
        <v>17</v>
      </c>
      <c r="C263" s="296" t="s">
        <v>27</v>
      </c>
      <c r="D263" s="297" t="s">
        <v>29</v>
      </c>
      <c r="E263" s="298" t="s">
        <v>29</v>
      </c>
      <c r="F263" s="296" t="s">
        <v>106</v>
      </c>
      <c r="G263" s="296" t="s">
        <v>29</v>
      </c>
      <c r="H263" s="297" t="s">
        <v>107</v>
      </c>
      <c r="I263" s="299" t="s">
        <v>30</v>
      </c>
      <c r="J263" s="299" t="s">
        <v>30</v>
      </c>
      <c r="K263" s="485">
        <f>K264+K304</f>
        <v>29169.45593</v>
      </c>
      <c r="L263" s="301">
        <f>L264+L304</f>
        <v>303.51828</v>
      </c>
      <c r="M263" s="302">
        <f>M264+M304</f>
        <v>0</v>
      </c>
    </row>
    <row r="264" spans="1:16" ht="12.75" x14ac:dyDescent="0.2">
      <c r="A264" s="425" t="s">
        <v>54</v>
      </c>
      <c r="B264" s="295" t="s">
        <v>17</v>
      </c>
      <c r="C264" s="296" t="s">
        <v>27</v>
      </c>
      <c r="D264" s="297" t="s">
        <v>21</v>
      </c>
      <c r="E264" s="298" t="s">
        <v>29</v>
      </c>
      <c r="F264" s="296" t="s">
        <v>106</v>
      </c>
      <c r="G264" s="296" t="s">
        <v>29</v>
      </c>
      <c r="H264" s="297" t="s">
        <v>107</v>
      </c>
      <c r="I264" s="299" t="s">
        <v>30</v>
      </c>
      <c r="J264" s="299" t="s">
        <v>30</v>
      </c>
      <c r="K264" s="485">
        <f>K265</f>
        <v>27786.11</v>
      </c>
      <c r="L264" s="301">
        <f>L265</f>
        <v>0</v>
      </c>
      <c r="M264" s="302">
        <f>M265</f>
        <v>0</v>
      </c>
    </row>
    <row r="265" spans="1:16" ht="21.75" x14ac:dyDescent="0.2">
      <c r="A265" s="411" t="s">
        <v>536</v>
      </c>
      <c r="B265" s="176" t="s">
        <v>17</v>
      </c>
      <c r="C265" s="179" t="s">
        <v>27</v>
      </c>
      <c r="D265" s="180" t="s">
        <v>21</v>
      </c>
      <c r="E265" s="178" t="s">
        <v>18</v>
      </c>
      <c r="F265" s="179" t="s">
        <v>106</v>
      </c>
      <c r="G265" s="179" t="s">
        <v>29</v>
      </c>
      <c r="H265" s="180" t="s">
        <v>107</v>
      </c>
      <c r="I265" s="103" t="s">
        <v>30</v>
      </c>
      <c r="J265" s="103" t="s">
        <v>30</v>
      </c>
      <c r="K265" s="478">
        <f>K266+K288</f>
        <v>27786.11</v>
      </c>
      <c r="L265" s="197">
        <f>L266+L288</f>
        <v>0</v>
      </c>
      <c r="M265" s="200">
        <f>M266+M288</f>
        <v>0</v>
      </c>
    </row>
    <row r="266" spans="1:16" x14ac:dyDescent="0.2">
      <c r="A266" s="420" t="s">
        <v>175</v>
      </c>
      <c r="B266" s="176" t="s">
        <v>17</v>
      </c>
      <c r="C266" s="175" t="s">
        <v>27</v>
      </c>
      <c r="D266" s="177" t="s">
        <v>21</v>
      </c>
      <c r="E266" s="100" t="s">
        <v>18</v>
      </c>
      <c r="F266" s="175" t="s">
        <v>106</v>
      </c>
      <c r="G266" s="175" t="s">
        <v>80</v>
      </c>
      <c r="H266" s="177" t="s">
        <v>107</v>
      </c>
      <c r="I266" s="101" t="s">
        <v>30</v>
      </c>
      <c r="J266" s="101" t="s">
        <v>30</v>
      </c>
      <c r="K266" s="477">
        <f>K267+K283</f>
        <v>360</v>
      </c>
      <c r="L266" s="194">
        <f>L267+L283</f>
        <v>0</v>
      </c>
      <c r="M266" s="201">
        <f>M267+M283</f>
        <v>0</v>
      </c>
    </row>
    <row r="267" spans="1:16" ht="13.5" x14ac:dyDescent="0.25">
      <c r="A267" s="467" t="s">
        <v>14</v>
      </c>
      <c r="B267" s="176" t="s">
        <v>17</v>
      </c>
      <c r="C267" s="175" t="s">
        <v>27</v>
      </c>
      <c r="D267" s="177" t="s">
        <v>21</v>
      </c>
      <c r="E267" s="100" t="s">
        <v>18</v>
      </c>
      <c r="F267" s="175" t="s">
        <v>106</v>
      </c>
      <c r="G267" s="175" t="s">
        <v>80</v>
      </c>
      <c r="H267" s="177" t="s">
        <v>176</v>
      </c>
      <c r="I267" s="101" t="s">
        <v>30</v>
      </c>
      <c r="J267" s="101" t="s">
        <v>30</v>
      </c>
      <c r="K267" s="477">
        <f>K271+K278+K274</f>
        <v>360</v>
      </c>
      <c r="L267" s="477">
        <f t="shared" ref="L267:M267" si="54">L271+L278+L274</f>
        <v>0</v>
      </c>
      <c r="M267" s="477">
        <f t="shared" si="54"/>
        <v>0</v>
      </c>
    </row>
    <row r="268" spans="1:16" ht="13.5" customHeight="1" x14ac:dyDescent="0.2">
      <c r="A268" s="417" t="s">
        <v>147</v>
      </c>
      <c r="B268" s="176" t="s">
        <v>17</v>
      </c>
      <c r="C268" s="175" t="s">
        <v>27</v>
      </c>
      <c r="D268" s="177" t="s">
        <v>21</v>
      </c>
      <c r="E268" s="100" t="s">
        <v>18</v>
      </c>
      <c r="F268" s="175" t="s">
        <v>106</v>
      </c>
      <c r="G268" s="175" t="s">
        <v>80</v>
      </c>
      <c r="H268" s="177" t="s">
        <v>176</v>
      </c>
      <c r="I268" s="101" t="s">
        <v>63</v>
      </c>
      <c r="J268" s="101" t="s">
        <v>30</v>
      </c>
      <c r="K268" s="477">
        <f>K269+K274</f>
        <v>360</v>
      </c>
      <c r="L268" s="477">
        <f t="shared" ref="L268:M268" si="55">L269+L274</f>
        <v>0</v>
      </c>
      <c r="M268" s="477">
        <f t="shared" si="55"/>
        <v>0</v>
      </c>
    </row>
    <row r="269" spans="1:16" ht="16.5" customHeight="1" x14ac:dyDescent="0.2">
      <c r="A269" s="572" t="s">
        <v>146</v>
      </c>
      <c r="B269" s="535" t="s">
        <v>17</v>
      </c>
      <c r="C269" s="536" t="s">
        <v>27</v>
      </c>
      <c r="D269" s="537" t="s">
        <v>21</v>
      </c>
      <c r="E269" s="538" t="s">
        <v>18</v>
      </c>
      <c r="F269" s="536" t="s">
        <v>106</v>
      </c>
      <c r="G269" s="536" t="s">
        <v>80</v>
      </c>
      <c r="H269" s="537" t="s">
        <v>176</v>
      </c>
      <c r="I269" s="551" t="s">
        <v>20</v>
      </c>
      <c r="J269" s="551" t="s">
        <v>30</v>
      </c>
      <c r="K269" s="540">
        <f>K271</f>
        <v>50</v>
      </c>
      <c r="L269" s="541">
        <f>L271</f>
        <v>0</v>
      </c>
      <c r="M269" s="542">
        <f>M271</f>
        <v>0</v>
      </c>
    </row>
    <row r="270" spans="1:16" ht="14.25" customHeight="1" x14ac:dyDescent="0.2">
      <c r="A270" s="406" t="s">
        <v>140</v>
      </c>
      <c r="B270" s="176" t="s">
        <v>17</v>
      </c>
      <c r="C270" s="175" t="s">
        <v>27</v>
      </c>
      <c r="D270" s="177" t="s">
        <v>21</v>
      </c>
      <c r="E270" s="100" t="s">
        <v>18</v>
      </c>
      <c r="F270" s="175" t="s">
        <v>106</v>
      </c>
      <c r="G270" s="175" t="s">
        <v>80</v>
      </c>
      <c r="H270" s="177" t="s">
        <v>176</v>
      </c>
      <c r="I270" s="105" t="s">
        <v>20</v>
      </c>
      <c r="J270" s="105" t="s">
        <v>35</v>
      </c>
      <c r="K270" s="477">
        <f>K271</f>
        <v>50</v>
      </c>
      <c r="L270" s="477">
        <f t="shared" ref="L270:M270" si="56">L271</f>
        <v>0</v>
      </c>
      <c r="M270" s="477">
        <f t="shared" si="56"/>
        <v>0</v>
      </c>
    </row>
    <row r="271" spans="1:16" x14ac:dyDescent="0.2">
      <c r="A271" s="161" t="s">
        <v>119</v>
      </c>
      <c r="B271" s="176" t="s">
        <v>17</v>
      </c>
      <c r="C271" s="175" t="s">
        <v>27</v>
      </c>
      <c r="D271" s="177" t="s">
        <v>21</v>
      </c>
      <c r="E271" s="178" t="s">
        <v>18</v>
      </c>
      <c r="F271" s="179" t="s">
        <v>106</v>
      </c>
      <c r="G271" s="179" t="s">
        <v>80</v>
      </c>
      <c r="H271" s="180" t="s">
        <v>176</v>
      </c>
      <c r="I271" s="181" t="s">
        <v>20</v>
      </c>
      <c r="J271" s="181" t="s">
        <v>39</v>
      </c>
      <c r="K271" s="478">
        <f>K272+K273</f>
        <v>50</v>
      </c>
      <c r="L271" s="197">
        <f>L272+L273</f>
        <v>0</v>
      </c>
      <c r="M271" s="200">
        <f>M272+M273</f>
        <v>0</v>
      </c>
      <c r="P271" s="162"/>
    </row>
    <row r="272" spans="1:16" x14ac:dyDescent="0.2">
      <c r="A272" s="371" t="s">
        <v>6</v>
      </c>
      <c r="B272" s="351" t="s">
        <v>17</v>
      </c>
      <c r="C272" s="352" t="s">
        <v>27</v>
      </c>
      <c r="D272" s="353" t="s">
        <v>21</v>
      </c>
      <c r="E272" s="354" t="s">
        <v>18</v>
      </c>
      <c r="F272" s="352" t="s">
        <v>106</v>
      </c>
      <c r="G272" s="352" t="s">
        <v>80</v>
      </c>
      <c r="H272" s="353" t="s">
        <v>176</v>
      </c>
      <c r="I272" s="356" t="s">
        <v>20</v>
      </c>
      <c r="J272" s="356" t="s">
        <v>40</v>
      </c>
      <c r="K272" s="488">
        <v>0</v>
      </c>
      <c r="L272" s="358"/>
      <c r="M272" s="359"/>
    </row>
    <row r="273" spans="1:16" x14ac:dyDescent="0.2">
      <c r="A273" s="371" t="s">
        <v>121</v>
      </c>
      <c r="B273" s="351" t="s">
        <v>17</v>
      </c>
      <c r="C273" s="352" t="s">
        <v>27</v>
      </c>
      <c r="D273" s="353" t="s">
        <v>21</v>
      </c>
      <c r="E273" s="354" t="s">
        <v>18</v>
      </c>
      <c r="F273" s="352" t="s">
        <v>106</v>
      </c>
      <c r="G273" s="352" t="s">
        <v>80</v>
      </c>
      <c r="H273" s="353" t="s">
        <v>176</v>
      </c>
      <c r="I273" s="356" t="s">
        <v>20</v>
      </c>
      <c r="J273" s="356" t="s">
        <v>42</v>
      </c>
      <c r="K273" s="488">
        <v>50</v>
      </c>
      <c r="L273" s="358">
        <v>0</v>
      </c>
      <c r="M273" s="359">
        <v>0</v>
      </c>
    </row>
    <row r="274" spans="1:16" x14ac:dyDescent="0.2">
      <c r="A274" s="550" t="s">
        <v>545</v>
      </c>
      <c r="B274" s="346" t="s">
        <v>17</v>
      </c>
      <c r="C274" s="347" t="s">
        <v>27</v>
      </c>
      <c r="D274" s="348" t="s">
        <v>21</v>
      </c>
      <c r="E274" s="349" t="s">
        <v>18</v>
      </c>
      <c r="F274" s="347" t="s">
        <v>106</v>
      </c>
      <c r="G274" s="347" t="s">
        <v>80</v>
      </c>
      <c r="H274" s="348" t="s">
        <v>176</v>
      </c>
      <c r="I274" s="350" t="s">
        <v>544</v>
      </c>
      <c r="J274" s="350" t="s">
        <v>30</v>
      </c>
      <c r="K274" s="573">
        <f>K275</f>
        <v>310</v>
      </c>
      <c r="L274" s="574"/>
      <c r="M274" s="575"/>
    </row>
    <row r="275" spans="1:16" x14ac:dyDescent="0.2">
      <c r="A275" s="161" t="s">
        <v>140</v>
      </c>
      <c r="B275" s="366" t="s">
        <v>17</v>
      </c>
      <c r="C275" s="367" t="s">
        <v>27</v>
      </c>
      <c r="D275" s="368" t="s">
        <v>21</v>
      </c>
      <c r="E275" s="369" t="s">
        <v>18</v>
      </c>
      <c r="F275" s="367" t="s">
        <v>106</v>
      </c>
      <c r="G275" s="367" t="s">
        <v>80</v>
      </c>
      <c r="H275" s="368" t="s">
        <v>176</v>
      </c>
      <c r="I275" s="370" t="s">
        <v>544</v>
      </c>
      <c r="J275" s="370" t="s">
        <v>35</v>
      </c>
      <c r="K275" s="489">
        <f>K276</f>
        <v>310</v>
      </c>
      <c r="L275" s="363"/>
      <c r="M275" s="490"/>
    </row>
    <row r="276" spans="1:16" x14ac:dyDescent="0.2">
      <c r="A276" s="161" t="s">
        <v>119</v>
      </c>
      <c r="B276" s="366" t="s">
        <v>17</v>
      </c>
      <c r="C276" s="367" t="s">
        <v>27</v>
      </c>
      <c r="D276" s="368" t="s">
        <v>21</v>
      </c>
      <c r="E276" s="369" t="s">
        <v>18</v>
      </c>
      <c r="F276" s="367" t="s">
        <v>106</v>
      </c>
      <c r="G276" s="367" t="s">
        <v>80</v>
      </c>
      <c r="H276" s="368" t="s">
        <v>176</v>
      </c>
      <c r="I276" s="370" t="s">
        <v>544</v>
      </c>
      <c r="J276" s="370" t="s">
        <v>39</v>
      </c>
      <c r="K276" s="489">
        <f>K277</f>
        <v>310</v>
      </c>
      <c r="L276" s="363"/>
      <c r="M276" s="490"/>
    </row>
    <row r="277" spans="1:16" x14ac:dyDescent="0.2">
      <c r="A277" s="371" t="s">
        <v>6</v>
      </c>
      <c r="B277" s="351" t="s">
        <v>17</v>
      </c>
      <c r="C277" s="352" t="s">
        <v>27</v>
      </c>
      <c r="D277" s="353" t="s">
        <v>21</v>
      </c>
      <c r="E277" s="354" t="s">
        <v>18</v>
      </c>
      <c r="F277" s="352" t="s">
        <v>106</v>
      </c>
      <c r="G277" s="352" t="s">
        <v>80</v>
      </c>
      <c r="H277" s="353" t="s">
        <v>176</v>
      </c>
      <c r="I277" s="356" t="s">
        <v>544</v>
      </c>
      <c r="J277" s="356" t="s">
        <v>40</v>
      </c>
      <c r="K277" s="488">
        <v>310</v>
      </c>
      <c r="L277" s="357">
        <v>0</v>
      </c>
      <c r="M277" s="375">
        <v>0</v>
      </c>
    </row>
    <row r="278" spans="1:16" x14ac:dyDescent="0.2">
      <c r="A278" s="161" t="s">
        <v>446</v>
      </c>
      <c r="B278" s="102" t="s">
        <v>17</v>
      </c>
      <c r="C278" s="179" t="s">
        <v>27</v>
      </c>
      <c r="D278" s="180" t="s">
        <v>21</v>
      </c>
      <c r="E278" s="178" t="s">
        <v>18</v>
      </c>
      <c r="F278" s="179" t="s">
        <v>106</v>
      </c>
      <c r="G278" s="179" t="s">
        <v>80</v>
      </c>
      <c r="H278" s="180" t="s">
        <v>176</v>
      </c>
      <c r="I278" s="181" t="s">
        <v>447</v>
      </c>
      <c r="J278" s="181" t="s">
        <v>30</v>
      </c>
      <c r="K278" s="484">
        <f>K279</f>
        <v>0</v>
      </c>
      <c r="L278" s="292">
        <f t="shared" ref="L278:M281" si="57">L279</f>
        <v>0</v>
      </c>
      <c r="M278" s="304">
        <f t="shared" si="57"/>
        <v>0</v>
      </c>
    </row>
    <row r="279" spans="1:16" ht="21.75" customHeight="1" x14ac:dyDescent="0.2">
      <c r="A279" s="443" t="s">
        <v>428</v>
      </c>
      <c r="B279" s="176" t="s">
        <v>17</v>
      </c>
      <c r="C279" s="175" t="s">
        <v>27</v>
      </c>
      <c r="D279" s="177" t="s">
        <v>21</v>
      </c>
      <c r="E279" s="100" t="s">
        <v>18</v>
      </c>
      <c r="F279" s="175" t="s">
        <v>106</v>
      </c>
      <c r="G279" s="175" t="s">
        <v>80</v>
      </c>
      <c r="H279" s="177" t="s">
        <v>176</v>
      </c>
      <c r="I279" s="105" t="s">
        <v>448</v>
      </c>
      <c r="J279" s="105" t="s">
        <v>30</v>
      </c>
      <c r="K279" s="480">
        <f>K280</f>
        <v>0</v>
      </c>
      <c r="L279" s="202">
        <f t="shared" si="57"/>
        <v>0</v>
      </c>
      <c r="M279" s="203">
        <f t="shared" si="57"/>
        <v>0</v>
      </c>
    </row>
    <row r="280" spans="1:16" ht="24" customHeight="1" x14ac:dyDescent="0.2">
      <c r="A280" s="576" t="s">
        <v>324</v>
      </c>
      <c r="B280" s="535" t="s">
        <v>17</v>
      </c>
      <c r="C280" s="536" t="s">
        <v>27</v>
      </c>
      <c r="D280" s="537" t="s">
        <v>21</v>
      </c>
      <c r="E280" s="530" t="s">
        <v>18</v>
      </c>
      <c r="F280" s="528" t="s">
        <v>106</v>
      </c>
      <c r="G280" s="528" t="s">
        <v>80</v>
      </c>
      <c r="H280" s="529" t="s">
        <v>176</v>
      </c>
      <c r="I280" s="571" t="s">
        <v>323</v>
      </c>
      <c r="J280" s="577" t="s">
        <v>30</v>
      </c>
      <c r="K280" s="573">
        <f>K281</f>
        <v>0</v>
      </c>
      <c r="L280" s="574">
        <f t="shared" si="57"/>
        <v>0</v>
      </c>
      <c r="M280" s="575">
        <f t="shared" si="57"/>
        <v>0</v>
      </c>
      <c r="N280" s="187"/>
    </row>
    <row r="281" spans="1:16" x14ac:dyDescent="0.2">
      <c r="A281" s="438" t="s">
        <v>449</v>
      </c>
      <c r="B281" s="176" t="s">
        <v>17</v>
      </c>
      <c r="C281" s="175" t="s">
        <v>27</v>
      </c>
      <c r="D281" s="177" t="s">
        <v>21</v>
      </c>
      <c r="E281" s="178" t="s">
        <v>18</v>
      </c>
      <c r="F281" s="179" t="s">
        <v>106</v>
      </c>
      <c r="G281" s="179" t="s">
        <v>80</v>
      </c>
      <c r="H281" s="180" t="s">
        <v>176</v>
      </c>
      <c r="I281" s="181" t="s">
        <v>323</v>
      </c>
      <c r="J281" s="182" t="s">
        <v>63</v>
      </c>
      <c r="K281" s="484">
        <f>K282</f>
        <v>0</v>
      </c>
      <c r="L281" s="292">
        <f t="shared" si="57"/>
        <v>0</v>
      </c>
      <c r="M281" s="304">
        <f t="shared" si="57"/>
        <v>0</v>
      </c>
    </row>
    <row r="282" spans="1:16" ht="22.5" x14ac:dyDescent="0.2">
      <c r="A282" s="161" t="s">
        <v>450</v>
      </c>
      <c r="B282" s="376" t="s">
        <v>17</v>
      </c>
      <c r="C282" s="377" t="s">
        <v>27</v>
      </c>
      <c r="D282" s="378" t="s">
        <v>21</v>
      </c>
      <c r="E282" s="355" t="s">
        <v>18</v>
      </c>
      <c r="F282" s="379" t="s">
        <v>106</v>
      </c>
      <c r="G282" s="379" t="s">
        <v>80</v>
      </c>
      <c r="H282" s="380" t="s">
        <v>176</v>
      </c>
      <c r="I282" s="381" t="s">
        <v>323</v>
      </c>
      <c r="J282" s="389" t="s">
        <v>64</v>
      </c>
      <c r="K282" s="488">
        <v>0</v>
      </c>
      <c r="L282" s="357"/>
      <c r="M282" s="375"/>
    </row>
    <row r="283" spans="1:16" ht="27" x14ac:dyDescent="0.25">
      <c r="A283" s="467" t="s">
        <v>177</v>
      </c>
      <c r="B283" s="176" t="s">
        <v>17</v>
      </c>
      <c r="C283" s="175" t="s">
        <v>27</v>
      </c>
      <c r="D283" s="177" t="s">
        <v>21</v>
      </c>
      <c r="E283" s="100" t="s">
        <v>18</v>
      </c>
      <c r="F283" s="175" t="s">
        <v>106</v>
      </c>
      <c r="G283" s="175" t="s">
        <v>80</v>
      </c>
      <c r="H283" s="177" t="s">
        <v>178</v>
      </c>
      <c r="I283" s="101" t="s">
        <v>30</v>
      </c>
      <c r="J283" s="101" t="s">
        <v>30</v>
      </c>
      <c r="K283" s="477">
        <f t="shared" ref="K283:M286" si="58">K284</f>
        <v>0</v>
      </c>
      <c r="L283" s="194">
        <f t="shared" si="58"/>
        <v>0</v>
      </c>
      <c r="M283" s="201">
        <f t="shared" si="58"/>
        <v>0</v>
      </c>
    </row>
    <row r="284" spans="1:16" ht="22.5" x14ac:dyDescent="0.2">
      <c r="A284" s="417" t="s">
        <v>147</v>
      </c>
      <c r="B284" s="176" t="s">
        <v>17</v>
      </c>
      <c r="C284" s="175" t="s">
        <v>27</v>
      </c>
      <c r="D284" s="177" t="s">
        <v>21</v>
      </c>
      <c r="E284" s="100" t="s">
        <v>18</v>
      </c>
      <c r="F284" s="175" t="s">
        <v>106</v>
      </c>
      <c r="G284" s="175" t="s">
        <v>80</v>
      </c>
      <c r="H284" s="177" t="s">
        <v>178</v>
      </c>
      <c r="I284" s="101" t="s">
        <v>63</v>
      </c>
      <c r="J284" s="101" t="s">
        <v>30</v>
      </c>
      <c r="K284" s="477">
        <f t="shared" si="58"/>
        <v>0</v>
      </c>
      <c r="L284" s="194">
        <f t="shared" si="58"/>
        <v>0</v>
      </c>
      <c r="M284" s="201">
        <f t="shared" si="58"/>
        <v>0</v>
      </c>
    </row>
    <row r="285" spans="1:16" x14ac:dyDescent="0.2">
      <c r="A285" s="566" t="s">
        <v>146</v>
      </c>
      <c r="B285" s="535" t="s">
        <v>17</v>
      </c>
      <c r="C285" s="536" t="s">
        <v>27</v>
      </c>
      <c r="D285" s="537" t="s">
        <v>21</v>
      </c>
      <c r="E285" s="530" t="s">
        <v>18</v>
      </c>
      <c r="F285" s="528" t="s">
        <v>106</v>
      </c>
      <c r="G285" s="528" t="s">
        <v>80</v>
      </c>
      <c r="H285" s="537" t="s">
        <v>178</v>
      </c>
      <c r="I285" s="571" t="s">
        <v>20</v>
      </c>
      <c r="J285" s="571" t="s">
        <v>30</v>
      </c>
      <c r="K285" s="540">
        <f t="shared" si="58"/>
        <v>0</v>
      </c>
      <c r="L285" s="541">
        <f t="shared" si="58"/>
        <v>0</v>
      </c>
      <c r="M285" s="542">
        <f t="shared" si="58"/>
        <v>0</v>
      </c>
    </row>
    <row r="286" spans="1:16" x14ac:dyDescent="0.2">
      <c r="A286" s="161" t="s">
        <v>119</v>
      </c>
      <c r="B286" s="176" t="s">
        <v>17</v>
      </c>
      <c r="C286" s="175" t="s">
        <v>27</v>
      </c>
      <c r="D286" s="177" t="s">
        <v>21</v>
      </c>
      <c r="E286" s="178" t="s">
        <v>18</v>
      </c>
      <c r="F286" s="179" t="s">
        <v>106</v>
      </c>
      <c r="G286" s="179" t="s">
        <v>80</v>
      </c>
      <c r="H286" s="177" t="s">
        <v>178</v>
      </c>
      <c r="I286" s="181" t="s">
        <v>20</v>
      </c>
      <c r="J286" s="181" t="s">
        <v>39</v>
      </c>
      <c r="K286" s="478">
        <f t="shared" si="58"/>
        <v>0</v>
      </c>
      <c r="L286" s="197">
        <f t="shared" si="58"/>
        <v>0</v>
      </c>
      <c r="M286" s="200">
        <f t="shared" si="58"/>
        <v>0</v>
      </c>
    </row>
    <row r="287" spans="1:16" x14ac:dyDescent="0.2">
      <c r="A287" s="371" t="s">
        <v>121</v>
      </c>
      <c r="B287" s="351" t="s">
        <v>17</v>
      </c>
      <c r="C287" s="352" t="s">
        <v>27</v>
      </c>
      <c r="D287" s="353" t="s">
        <v>21</v>
      </c>
      <c r="E287" s="354" t="s">
        <v>18</v>
      </c>
      <c r="F287" s="352" t="s">
        <v>106</v>
      </c>
      <c r="G287" s="352" t="s">
        <v>80</v>
      </c>
      <c r="H287" s="353" t="s">
        <v>178</v>
      </c>
      <c r="I287" s="356" t="s">
        <v>20</v>
      </c>
      <c r="J287" s="356" t="s">
        <v>42</v>
      </c>
      <c r="K287" s="488">
        <v>0</v>
      </c>
      <c r="L287" s="358">
        <v>0</v>
      </c>
      <c r="M287" s="359">
        <v>0</v>
      </c>
    </row>
    <row r="288" spans="1:16" ht="24" x14ac:dyDescent="0.2">
      <c r="A288" s="440" t="s">
        <v>550</v>
      </c>
      <c r="B288" s="176" t="s">
        <v>17</v>
      </c>
      <c r="C288" s="175" t="s">
        <v>27</v>
      </c>
      <c r="D288" s="177" t="s">
        <v>21</v>
      </c>
      <c r="E288" s="100" t="s">
        <v>18</v>
      </c>
      <c r="F288" s="175" t="s">
        <v>106</v>
      </c>
      <c r="G288" s="100" t="s">
        <v>551</v>
      </c>
      <c r="H288" s="177" t="s">
        <v>107</v>
      </c>
      <c r="I288" s="105" t="s">
        <v>30</v>
      </c>
      <c r="J288" s="105" t="s">
        <v>30</v>
      </c>
      <c r="K288" s="477">
        <f>K289+K294+K299</f>
        <v>27426.11</v>
      </c>
      <c r="L288" s="194">
        <f t="shared" ref="L288:M288" si="59">L289+L294</f>
        <v>0</v>
      </c>
      <c r="M288" s="201">
        <f t="shared" si="59"/>
        <v>0</v>
      </c>
      <c r="O288" s="149">
        <v>77655.8</v>
      </c>
      <c r="P288" s="149">
        <v>47466.1</v>
      </c>
    </row>
    <row r="289" spans="1:13" ht="13.5" x14ac:dyDescent="0.2">
      <c r="A289" s="472" t="s">
        <v>506</v>
      </c>
      <c r="B289" s="100" t="s">
        <v>17</v>
      </c>
      <c r="C289" s="175" t="s">
        <v>27</v>
      </c>
      <c r="D289" s="177" t="s">
        <v>21</v>
      </c>
      <c r="E289" s="100" t="s">
        <v>18</v>
      </c>
      <c r="F289" s="175" t="s">
        <v>106</v>
      </c>
      <c r="G289" s="100" t="s">
        <v>551</v>
      </c>
      <c r="H289" s="177" t="s">
        <v>501</v>
      </c>
      <c r="I289" s="105" t="s">
        <v>30</v>
      </c>
      <c r="J289" s="105" t="s">
        <v>30</v>
      </c>
      <c r="K289" s="477">
        <f t="shared" ref="K289:M292" si="60">K290</f>
        <v>0</v>
      </c>
      <c r="L289" s="194">
        <f t="shared" si="60"/>
        <v>0</v>
      </c>
      <c r="M289" s="201">
        <f t="shared" si="60"/>
        <v>0</v>
      </c>
    </row>
    <row r="290" spans="1:13" x14ac:dyDescent="0.2">
      <c r="A290" s="441" t="s">
        <v>465</v>
      </c>
      <c r="B290" s="102" t="s">
        <v>17</v>
      </c>
      <c r="C290" s="179" t="s">
        <v>27</v>
      </c>
      <c r="D290" s="180" t="s">
        <v>21</v>
      </c>
      <c r="E290" s="178" t="s">
        <v>18</v>
      </c>
      <c r="F290" s="179" t="s">
        <v>106</v>
      </c>
      <c r="G290" s="100" t="s">
        <v>551</v>
      </c>
      <c r="H290" s="180" t="s">
        <v>501</v>
      </c>
      <c r="I290" s="181" t="s">
        <v>464</v>
      </c>
      <c r="J290" s="181" t="s">
        <v>30</v>
      </c>
      <c r="K290" s="478">
        <f t="shared" si="60"/>
        <v>0</v>
      </c>
      <c r="L290" s="197">
        <f t="shared" si="60"/>
        <v>0</v>
      </c>
      <c r="M290" s="200">
        <f t="shared" si="60"/>
        <v>0</v>
      </c>
    </row>
    <row r="291" spans="1:13" x14ac:dyDescent="0.2">
      <c r="A291" s="161" t="s">
        <v>468</v>
      </c>
      <c r="B291" s="102" t="s">
        <v>17</v>
      </c>
      <c r="C291" s="179" t="s">
        <v>27</v>
      </c>
      <c r="D291" s="180" t="s">
        <v>21</v>
      </c>
      <c r="E291" s="178" t="s">
        <v>18</v>
      </c>
      <c r="F291" s="179" t="s">
        <v>106</v>
      </c>
      <c r="G291" s="100" t="s">
        <v>551</v>
      </c>
      <c r="H291" s="180" t="s">
        <v>501</v>
      </c>
      <c r="I291" s="181" t="s">
        <v>467</v>
      </c>
      <c r="J291" s="181" t="s">
        <v>30</v>
      </c>
      <c r="K291" s="478">
        <f t="shared" si="60"/>
        <v>0</v>
      </c>
      <c r="L291" s="197">
        <f t="shared" si="60"/>
        <v>0</v>
      </c>
      <c r="M291" s="200">
        <f t="shared" si="60"/>
        <v>0</v>
      </c>
    </row>
    <row r="292" spans="1:13" ht="22.5" x14ac:dyDescent="0.2">
      <c r="A292" s="526" t="s">
        <v>473</v>
      </c>
      <c r="B292" s="527" t="s">
        <v>17</v>
      </c>
      <c r="C292" s="528" t="s">
        <v>27</v>
      </c>
      <c r="D292" s="529" t="s">
        <v>21</v>
      </c>
      <c r="E292" s="530" t="s">
        <v>18</v>
      </c>
      <c r="F292" s="528" t="s">
        <v>106</v>
      </c>
      <c r="G292" s="538" t="s">
        <v>551</v>
      </c>
      <c r="H292" s="529" t="s">
        <v>501</v>
      </c>
      <c r="I292" s="571" t="s">
        <v>466</v>
      </c>
      <c r="J292" s="571" t="s">
        <v>30</v>
      </c>
      <c r="K292" s="532">
        <f t="shared" si="60"/>
        <v>0</v>
      </c>
      <c r="L292" s="533">
        <f t="shared" si="60"/>
        <v>0</v>
      </c>
      <c r="M292" s="534">
        <f t="shared" si="60"/>
        <v>0</v>
      </c>
    </row>
    <row r="293" spans="1:13" x14ac:dyDescent="0.2">
      <c r="A293" s="371" t="s">
        <v>8</v>
      </c>
      <c r="B293" s="351" t="s">
        <v>17</v>
      </c>
      <c r="C293" s="352" t="s">
        <v>27</v>
      </c>
      <c r="D293" s="353" t="s">
        <v>21</v>
      </c>
      <c r="E293" s="354" t="s">
        <v>18</v>
      </c>
      <c r="F293" s="352" t="s">
        <v>106</v>
      </c>
      <c r="G293" s="586" t="s">
        <v>551</v>
      </c>
      <c r="H293" s="353" t="s">
        <v>501</v>
      </c>
      <c r="I293" s="356" t="s">
        <v>466</v>
      </c>
      <c r="J293" s="356" t="s">
        <v>515</v>
      </c>
      <c r="K293" s="488">
        <v>0</v>
      </c>
      <c r="L293" s="358">
        <v>0</v>
      </c>
      <c r="M293" s="359">
        <v>0</v>
      </c>
    </row>
    <row r="294" spans="1:13" ht="27" x14ac:dyDescent="0.25">
      <c r="A294" s="465" t="s">
        <v>533</v>
      </c>
      <c r="B294" s="282" t="s">
        <v>17</v>
      </c>
      <c r="C294" s="283" t="s">
        <v>27</v>
      </c>
      <c r="D294" s="284" t="s">
        <v>21</v>
      </c>
      <c r="E294" s="285" t="s">
        <v>18</v>
      </c>
      <c r="F294" s="283" t="s">
        <v>106</v>
      </c>
      <c r="G294" s="100" t="s">
        <v>551</v>
      </c>
      <c r="H294" s="284" t="s">
        <v>472</v>
      </c>
      <c r="I294" s="182" t="s">
        <v>30</v>
      </c>
      <c r="J294" s="182" t="s">
        <v>30</v>
      </c>
      <c r="K294" s="481">
        <f>K295</f>
        <v>27182</v>
      </c>
      <c r="L294" s="361"/>
      <c r="M294" s="362"/>
    </row>
    <row r="295" spans="1:13" x14ac:dyDescent="0.2">
      <c r="A295" s="161" t="s">
        <v>465</v>
      </c>
      <c r="B295" s="286" t="s">
        <v>17</v>
      </c>
      <c r="C295" s="287" t="s">
        <v>27</v>
      </c>
      <c r="D295" s="288" t="s">
        <v>21</v>
      </c>
      <c r="E295" s="289" t="s">
        <v>18</v>
      </c>
      <c r="F295" s="287" t="s">
        <v>106</v>
      </c>
      <c r="G295" s="100" t="s">
        <v>551</v>
      </c>
      <c r="H295" s="288" t="s">
        <v>472</v>
      </c>
      <c r="I295" s="303" t="s">
        <v>464</v>
      </c>
      <c r="J295" s="303" t="s">
        <v>30</v>
      </c>
      <c r="K295" s="489">
        <f>K296</f>
        <v>27182</v>
      </c>
      <c r="L295" s="364"/>
      <c r="M295" s="365"/>
    </row>
    <row r="296" spans="1:13" x14ac:dyDescent="0.2">
      <c r="A296" s="161" t="s">
        <v>468</v>
      </c>
      <c r="B296" s="286" t="s">
        <v>17</v>
      </c>
      <c r="C296" s="287" t="s">
        <v>27</v>
      </c>
      <c r="D296" s="288" t="s">
        <v>21</v>
      </c>
      <c r="E296" s="289" t="s">
        <v>18</v>
      </c>
      <c r="F296" s="287" t="s">
        <v>106</v>
      </c>
      <c r="G296" s="100" t="s">
        <v>551</v>
      </c>
      <c r="H296" s="288" t="s">
        <v>472</v>
      </c>
      <c r="I296" s="303" t="s">
        <v>467</v>
      </c>
      <c r="J296" s="303" t="s">
        <v>30</v>
      </c>
      <c r="K296" s="489">
        <f>K297</f>
        <v>27182</v>
      </c>
      <c r="L296" s="363">
        <f t="shared" ref="L296:M296" si="61">L297</f>
        <v>0</v>
      </c>
      <c r="M296" s="490">
        <f t="shared" si="61"/>
        <v>0</v>
      </c>
    </row>
    <row r="297" spans="1:13" ht="22.5" x14ac:dyDescent="0.2">
      <c r="A297" s="526" t="s">
        <v>473</v>
      </c>
      <c r="B297" s="346" t="s">
        <v>17</v>
      </c>
      <c r="C297" s="347" t="s">
        <v>27</v>
      </c>
      <c r="D297" s="348" t="s">
        <v>21</v>
      </c>
      <c r="E297" s="349" t="s">
        <v>18</v>
      </c>
      <c r="F297" s="347" t="s">
        <v>106</v>
      </c>
      <c r="G297" s="538" t="s">
        <v>551</v>
      </c>
      <c r="H297" s="348" t="s">
        <v>472</v>
      </c>
      <c r="I297" s="350" t="s">
        <v>466</v>
      </c>
      <c r="J297" s="350" t="s">
        <v>30</v>
      </c>
      <c r="K297" s="491">
        <f>K298</f>
        <v>27182</v>
      </c>
      <c r="L297" s="327">
        <f t="shared" ref="L297:M297" si="62">L298</f>
        <v>0</v>
      </c>
      <c r="M297" s="492">
        <f t="shared" si="62"/>
        <v>0</v>
      </c>
    </row>
    <row r="298" spans="1:13" x14ac:dyDescent="0.2">
      <c r="A298" s="371" t="s">
        <v>534</v>
      </c>
      <c r="B298" s="351" t="s">
        <v>17</v>
      </c>
      <c r="C298" s="352" t="s">
        <v>27</v>
      </c>
      <c r="D298" s="353" t="s">
        <v>21</v>
      </c>
      <c r="E298" s="354" t="s">
        <v>18</v>
      </c>
      <c r="F298" s="352" t="s">
        <v>106</v>
      </c>
      <c r="G298" s="586" t="s">
        <v>551</v>
      </c>
      <c r="H298" s="353" t="s">
        <v>472</v>
      </c>
      <c r="I298" s="356" t="s">
        <v>466</v>
      </c>
      <c r="J298" s="356" t="s">
        <v>515</v>
      </c>
      <c r="K298" s="488">
        <v>27182</v>
      </c>
      <c r="L298" s="358">
        <v>0</v>
      </c>
      <c r="M298" s="359">
        <v>0</v>
      </c>
    </row>
    <row r="299" spans="1:13" ht="27" x14ac:dyDescent="0.25">
      <c r="A299" s="465" t="s">
        <v>537</v>
      </c>
      <c r="B299" s="457" t="s">
        <v>17</v>
      </c>
      <c r="C299" s="458" t="s">
        <v>27</v>
      </c>
      <c r="D299" s="459" t="s">
        <v>21</v>
      </c>
      <c r="E299" s="460" t="s">
        <v>18</v>
      </c>
      <c r="F299" s="458" t="s">
        <v>106</v>
      </c>
      <c r="G299" s="100" t="s">
        <v>551</v>
      </c>
      <c r="H299" s="459" t="s">
        <v>538</v>
      </c>
      <c r="I299" s="462" t="s">
        <v>30</v>
      </c>
      <c r="J299" s="462" t="s">
        <v>30</v>
      </c>
      <c r="K299" s="481">
        <f>K300</f>
        <v>244.11</v>
      </c>
      <c r="L299" s="360">
        <f t="shared" ref="L299:M299" si="63">L300</f>
        <v>0</v>
      </c>
      <c r="M299" s="482">
        <f t="shared" si="63"/>
        <v>0</v>
      </c>
    </row>
    <row r="300" spans="1:13" x14ac:dyDescent="0.2">
      <c r="A300" s="161" t="s">
        <v>465</v>
      </c>
      <c r="B300" s="366" t="s">
        <v>17</v>
      </c>
      <c r="C300" s="367" t="s">
        <v>27</v>
      </c>
      <c r="D300" s="368" t="s">
        <v>21</v>
      </c>
      <c r="E300" s="369" t="s">
        <v>18</v>
      </c>
      <c r="F300" s="367" t="s">
        <v>106</v>
      </c>
      <c r="G300" s="100" t="s">
        <v>551</v>
      </c>
      <c r="H300" s="368" t="s">
        <v>538</v>
      </c>
      <c r="I300" s="370" t="s">
        <v>464</v>
      </c>
      <c r="J300" s="370" t="s">
        <v>30</v>
      </c>
      <c r="K300" s="489">
        <f>K301</f>
        <v>244.11</v>
      </c>
      <c r="L300" s="363">
        <f t="shared" ref="L300:M300" si="64">L301</f>
        <v>0</v>
      </c>
      <c r="M300" s="490">
        <f t="shared" si="64"/>
        <v>0</v>
      </c>
    </row>
    <row r="301" spans="1:13" x14ac:dyDescent="0.2">
      <c r="A301" s="161" t="s">
        <v>468</v>
      </c>
      <c r="B301" s="366" t="s">
        <v>17</v>
      </c>
      <c r="C301" s="367" t="s">
        <v>27</v>
      </c>
      <c r="D301" s="368" t="s">
        <v>21</v>
      </c>
      <c r="E301" s="369" t="s">
        <v>18</v>
      </c>
      <c r="F301" s="367" t="s">
        <v>106</v>
      </c>
      <c r="G301" s="100" t="s">
        <v>551</v>
      </c>
      <c r="H301" s="368" t="s">
        <v>538</v>
      </c>
      <c r="I301" s="370" t="s">
        <v>467</v>
      </c>
      <c r="J301" s="370" t="s">
        <v>30</v>
      </c>
      <c r="K301" s="489">
        <f>K302</f>
        <v>244.11</v>
      </c>
      <c r="L301" s="363">
        <f t="shared" ref="L301:M301" si="65">L302</f>
        <v>0</v>
      </c>
      <c r="M301" s="490">
        <f t="shared" si="65"/>
        <v>0</v>
      </c>
    </row>
    <row r="302" spans="1:13" ht="22.5" x14ac:dyDescent="0.2">
      <c r="A302" s="526" t="s">
        <v>473</v>
      </c>
      <c r="B302" s="346" t="s">
        <v>17</v>
      </c>
      <c r="C302" s="347" t="s">
        <v>27</v>
      </c>
      <c r="D302" s="348" t="s">
        <v>21</v>
      </c>
      <c r="E302" s="349" t="s">
        <v>18</v>
      </c>
      <c r="F302" s="347" t="s">
        <v>106</v>
      </c>
      <c r="G302" s="538" t="s">
        <v>551</v>
      </c>
      <c r="H302" s="348" t="s">
        <v>538</v>
      </c>
      <c r="I302" s="350" t="s">
        <v>466</v>
      </c>
      <c r="J302" s="350" t="s">
        <v>30</v>
      </c>
      <c r="K302" s="573">
        <f>K303</f>
        <v>244.11</v>
      </c>
      <c r="L302" s="574">
        <f t="shared" ref="L302:M302" si="66">L303</f>
        <v>0</v>
      </c>
      <c r="M302" s="575">
        <f t="shared" si="66"/>
        <v>0</v>
      </c>
    </row>
    <row r="303" spans="1:13" x14ac:dyDescent="0.2">
      <c r="A303" s="371" t="s">
        <v>534</v>
      </c>
      <c r="B303" s="351" t="s">
        <v>17</v>
      </c>
      <c r="C303" s="352" t="s">
        <v>27</v>
      </c>
      <c r="D303" s="353" t="s">
        <v>21</v>
      </c>
      <c r="E303" s="354" t="s">
        <v>18</v>
      </c>
      <c r="F303" s="352" t="s">
        <v>106</v>
      </c>
      <c r="G303" s="586" t="s">
        <v>551</v>
      </c>
      <c r="H303" s="353" t="s">
        <v>538</v>
      </c>
      <c r="I303" s="356" t="s">
        <v>466</v>
      </c>
      <c r="J303" s="356" t="s">
        <v>515</v>
      </c>
      <c r="K303" s="488">
        <v>244.11</v>
      </c>
      <c r="L303" s="358"/>
      <c r="M303" s="359"/>
    </row>
    <row r="304" spans="1:13" ht="15.75" x14ac:dyDescent="0.25">
      <c r="A304" s="442" t="s">
        <v>179</v>
      </c>
      <c r="B304" s="295" t="s">
        <v>17</v>
      </c>
      <c r="C304" s="296" t="s">
        <v>27</v>
      </c>
      <c r="D304" s="297" t="s">
        <v>23</v>
      </c>
      <c r="E304" s="298" t="s">
        <v>29</v>
      </c>
      <c r="F304" s="296" t="s">
        <v>106</v>
      </c>
      <c r="G304" s="296" t="s">
        <v>29</v>
      </c>
      <c r="H304" s="297" t="s">
        <v>107</v>
      </c>
      <c r="I304" s="299" t="s">
        <v>30</v>
      </c>
      <c r="J304" s="299" t="s">
        <v>30</v>
      </c>
      <c r="K304" s="485">
        <f>K305</f>
        <v>1383.34593</v>
      </c>
      <c r="L304" s="300">
        <f t="shared" ref="L304:M304" si="67">L305</f>
        <v>303.51828</v>
      </c>
      <c r="M304" s="493">
        <f t="shared" si="67"/>
        <v>0</v>
      </c>
    </row>
    <row r="305" spans="1:14" ht="24" x14ac:dyDescent="0.2">
      <c r="A305" s="420" t="s">
        <v>536</v>
      </c>
      <c r="B305" s="176" t="s">
        <v>17</v>
      </c>
      <c r="C305" s="175" t="s">
        <v>27</v>
      </c>
      <c r="D305" s="177" t="s">
        <v>23</v>
      </c>
      <c r="E305" s="100" t="s">
        <v>18</v>
      </c>
      <c r="F305" s="175" t="s">
        <v>106</v>
      </c>
      <c r="G305" s="175" t="s">
        <v>29</v>
      </c>
      <c r="H305" s="177" t="s">
        <v>107</v>
      </c>
      <c r="I305" s="101" t="s">
        <v>30</v>
      </c>
      <c r="J305" s="101" t="s">
        <v>30</v>
      </c>
      <c r="K305" s="477">
        <f>K306</f>
        <v>1383.34593</v>
      </c>
      <c r="L305" s="194">
        <f>L306</f>
        <v>303.51828</v>
      </c>
      <c r="M305" s="201">
        <f>M306</f>
        <v>0</v>
      </c>
    </row>
    <row r="306" spans="1:14" x14ac:dyDescent="0.2">
      <c r="A306" s="420" t="s">
        <v>180</v>
      </c>
      <c r="B306" s="176" t="s">
        <v>17</v>
      </c>
      <c r="C306" s="175" t="s">
        <v>27</v>
      </c>
      <c r="D306" s="177" t="s">
        <v>23</v>
      </c>
      <c r="E306" s="178" t="s">
        <v>18</v>
      </c>
      <c r="F306" s="179" t="s">
        <v>106</v>
      </c>
      <c r="G306" s="179" t="s">
        <v>22</v>
      </c>
      <c r="H306" s="180" t="s">
        <v>107</v>
      </c>
      <c r="I306" s="103" t="s">
        <v>30</v>
      </c>
      <c r="J306" s="103" t="s">
        <v>30</v>
      </c>
      <c r="K306" s="477">
        <f>K307+K326+K347+K339+K352+K334</f>
        <v>1383.34593</v>
      </c>
      <c r="L306" s="194">
        <f t="shared" ref="L306:M306" si="68">L307+L326+L347+L339+L352+L334</f>
        <v>303.51828</v>
      </c>
      <c r="M306" s="201">
        <f t="shared" si="68"/>
        <v>0</v>
      </c>
    </row>
    <row r="307" spans="1:14" ht="13.5" x14ac:dyDescent="0.25">
      <c r="A307" s="467" t="s">
        <v>181</v>
      </c>
      <c r="B307" s="176" t="s">
        <v>17</v>
      </c>
      <c r="C307" s="175" t="s">
        <v>27</v>
      </c>
      <c r="D307" s="177" t="s">
        <v>23</v>
      </c>
      <c r="E307" s="100" t="s">
        <v>18</v>
      </c>
      <c r="F307" s="175" t="s">
        <v>106</v>
      </c>
      <c r="G307" s="175" t="s">
        <v>22</v>
      </c>
      <c r="H307" s="111">
        <v>90780</v>
      </c>
      <c r="I307" s="181" t="s">
        <v>30</v>
      </c>
      <c r="J307" s="181" t="s">
        <v>30</v>
      </c>
      <c r="K307" s="477">
        <f>K308</f>
        <v>1283.34593</v>
      </c>
      <c r="L307" s="194">
        <f>L308</f>
        <v>303.51828</v>
      </c>
      <c r="M307" s="201">
        <f>M308</f>
        <v>0</v>
      </c>
    </row>
    <row r="308" spans="1:14" ht="22.5" x14ac:dyDescent="0.2">
      <c r="A308" s="417" t="s">
        <v>147</v>
      </c>
      <c r="B308" s="176" t="s">
        <v>17</v>
      </c>
      <c r="C308" s="175" t="s">
        <v>27</v>
      </c>
      <c r="D308" s="177" t="s">
        <v>23</v>
      </c>
      <c r="E308" s="100" t="s">
        <v>18</v>
      </c>
      <c r="F308" s="175" t="s">
        <v>106</v>
      </c>
      <c r="G308" s="175" t="s">
        <v>22</v>
      </c>
      <c r="H308" s="111">
        <v>90780</v>
      </c>
      <c r="I308" s="181" t="s">
        <v>63</v>
      </c>
      <c r="J308" s="181" t="s">
        <v>30</v>
      </c>
      <c r="K308" s="477">
        <f>K313+K309+K322</f>
        <v>1283.34593</v>
      </c>
      <c r="L308" s="477">
        <f t="shared" ref="L308:M308" si="69">L313+L309+L322</f>
        <v>303.51828</v>
      </c>
      <c r="M308" s="477">
        <f t="shared" si="69"/>
        <v>0</v>
      </c>
    </row>
    <row r="309" spans="1:14" ht="22.5" x14ac:dyDescent="0.2">
      <c r="A309" s="578" t="s">
        <v>333</v>
      </c>
      <c r="B309" s="535" t="s">
        <v>17</v>
      </c>
      <c r="C309" s="536" t="s">
        <v>27</v>
      </c>
      <c r="D309" s="537" t="s">
        <v>23</v>
      </c>
      <c r="E309" s="538" t="s">
        <v>18</v>
      </c>
      <c r="F309" s="536" t="s">
        <v>106</v>
      </c>
      <c r="G309" s="536" t="s">
        <v>22</v>
      </c>
      <c r="H309" s="579">
        <v>90780</v>
      </c>
      <c r="I309" s="571" t="s">
        <v>334</v>
      </c>
      <c r="J309" s="571" t="s">
        <v>30</v>
      </c>
      <c r="K309" s="540">
        <f t="shared" ref="K309:M311" si="70">K310</f>
        <v>0</v>
      </c>
      <c r="L309" s="548">
        <f t="shared" si="70"/>
        <v>0</v>
      </c>
      <c r="M309" s="549">
        <f t="shared" si="70"/>
        <v>0</v>
      </c>
    </row>
    <row r="310" spans="1:14" x14ac:dyDescent="0.2">
      <c r="A310" s="417" t="s">
        <v>140</v>
      </c>
      <c r="B310" s="176" t="s">
        <v>17</v>
      </c>
      <c r="C310" s="175" t="s">
        <v>27</v>
      </c>
      <c r="D310" s="177" t="s">
        <v>23</v>
      </c>
      <c r="E310" s="100" t="s">
        <v>18</v>
      </c>
      <c r="F310" s="175" t="s">
        <v>106</v>
      </c>
      <c r="G310" s="175" t="s">
        <v>22</v>
      </c>
      <c r="H310" s="111">
        <v>90780</v>
      </c>
      <c r="I310" s="181" t="s">
        <v>334</v>
      </c>
      <c r="J310" s="181" t="s">
        <v>35</v>
      </c>
      <c r="K310" s="477">
        <f t="shared" si="70"/>
        <v>0</v>
      </c>
      <c r="L310" s="194">
        <f t="shared" si="70"/>
        <v>0</v>
      </c>
      <c r="M310" s="201">
        <f t="shared" si="70"/>
        <v>0</v>
      </c>
    </row>
    <row r="311" spans="1:14" x14ac:dyDescent="0.2">
      <c r="A311" s="161" t="s">
        <v>119</v>
      </c>
      <c r="B311" s="176" t="s">
        <v>17</v>
      </c>
      <c r="C311" s="175" t="s">
        <v>27</v>
      </c>
      <c r="D311" s="177" t="s">
        <v>23</v>
      </c>
      <c r="E311" s="178" t="s">
        <v>18</v>
      </c>
      <c r="F311" s="179" t="s">
        <v>106</v>
      </c>
      <c r="G311" s="179" t="s">
        <v>22</v>
      </c>
      <c r="H311" s="180" t="s">
        <v>182</v>
      </c>
      <c r="I311" s="181" t="s">
        <v>334</v>
      </c>
      <c r="J311" s="181" t="s">
        <v>39</v>
      </c>
      <c r="K311" s="477">
        <f t="shared" si="70"/>
        <v>0</v>
      </c>
      <c r="L311" s="194">
        <f t="shared" si="70"/>
        <v>0</v>
      </c>
      <c r="M311" s="201">
        <f t="shared" si="70"/>
        <v>0</v>
      </c>
    </row>
    <row r="312" spans="1:14" x14ac:dyDescent="0.2">
      <c r="A312" s="405" t="s">
        <v>123</v>
      </c>
      <c r="B312" s="351" t="s">
        <v>17</v>
      </c>
      <c r="C312" s="352" t="s">
        <v>27</v>
      </c>
      <c r="D312" s="353" t="s">
        <v>23</v>
      </c>
      <c r="E312" s="354" t="s">
        <v>18</v>
      </c>
      <c r="F312" s="352" t="s">
        <v>106</v>
      </c>
      <c r="G312" s="352" t="s">
        <v>22</v>
      </c>
      <c r="H312" s="353" t="s">
        <v>182</v>
      </c>
      <c r="I312" s="356" t="s">
        <v>334</v>
      </c>
      <c r="J312" s="356" t="s">
        <v>47</v>
      </c>
      <c r="K312" s="488">
        <v>0</v>
      </c>
      <c r="L312" s="357">
        <v>0</v>
      </c>
      <c r="M312" s="375">
        <v>0</v>
      </c>
    </row>
    <row r="313" spans="1:14" ht="11.25" customHeight="1" x14ac:dyDescent="0.2">
      <c r="A313" s="572" t="s">
        <v>146</v>
      </c>
      <c r="B313" s="535" t="s">
        <v>17</v>
      </c>
      <c r="C313" s="536" t="s">
        <v>27</v>
      </c>
      <c r="D313" s="537" t="s">
        <v>23</v>
      </c>
      <c r="E313" s="530" t="s">
        <v>18</v>
      </c>
      <c r="F313" s="528" t="s">
        <v>106</v>
      </c>
      <c r="G313" s="528" t="s">
        <v>22</v>
      </c>
      <c r="H313" s="529" t="s">
        <v>182</v>
      </c>
      <c r="I313" s="571" t="s">
        <v>20</v>
      </c>
      <c r="J313" s="571" t="s">
        <v>30</v>
      </c>
      <c r="K313" s="540">
        <f>K314+K319</f>
        <v>1158.34593</v>
      </c>
      <c r="L313" s="541">
        <f>L314+L319</f>
        <v>178.51828</v>
      </c>
      <c r="M313" s="542">
        <f>M314+M319</f>
        <v>0</v>
      </c>
    </row>
    <row r="314" spans="1:14" x14ac:dyDescent="0.2">
      <c r="A314" s="161" t="s">
        <v>119</v>
      </c>
      <c r="B314" s="176" t="s">
        <v>17</v>
      </c>
      <c r="C314" s="175" t="s">
        <v>27</v>
      </c>
      <c r="D314" s="177" t="s">
        <v>23</v>
      </c>
      <c r="E314" s="178" t="s">
        <v>18</v>
      </c>
      <c r="F314" s="179" t="s">
        <v>106</v>
      </c>
      <c r="G314" s="179" t="s">
        <v>22</v>
      </c>
      <c r="H314" s="180" t="s">
        <v>182</v>
      </c>
      <c r="I314" s="181" t="s">
        <v>20</v>
      </c>
      <c r="J314" s="181" t="s">
        <v>39</v>
      </c>
      <c r="K314" s="478">
        <f>SUM(K315:K318)</f>
        <v>858.34592999999995</v>
      </c>
      <c r="L314" s="197">
        <f>SUM(L315:L318)</f>
        <v>178.51828</v>
      </c>
      <c r="M314" s="200">
        <f>SUM(M315:M318)</f>
        <v>0</v>
      </c>
      <c r="N314" s="174"/>
    </row>
    <row r="315" spans="1:14" x14ac:dyDescent="0.2">
      <c r="A315" s="371" t="s">
        <v>6</v>
      </c>
      <c r="B315" s="376" t="s">
        <v>17</v>
      </c>
      <c r="C315" s="377" t="s">
        <v>27</v>
      </c>
      <c r="D315" s="378" t="s">
        <v>23</v>
      </c>
      <c r="E315" s="355" t="s">
        <v>18</v>
      </c>
      <c r="F315" s="379" t="s">
        <v>106</v>
      </c>
      <c r="G315" s="379" t="s">
        <v>22</v>
      </c>
      <c r="H315" s="380" t="s">
        <v>182</v>
      </c>
      <c r="I315" s="381" t="s">
        <v>20</v>
      </c>
      <c r="J315" s="381" t="s">
        <v>40</v>
      </c>
      <c r="K315" s="494">
        <v>0</v>
      </c>
      <c r="L315" s="382">
        <v>0</v>
      </c>
      <c r="M315" s="383"/>
    </row>
    <row r="316" spans="1:14" x14ac:dyDescent="0.2">
      <c r="A316" s="371" t="s">
        <v>123</v>
      </c>
      <c r="B316" s="351" t="s">
        <v>17</v>
      </c>
      <c r="C316" s="352" t="s">
        <v>27</v>
      </c>
      <c r="D316" s="353" t="s">
        <v>23</v>
      </c>
      <c r="E316" s="354" t="s">
        <v>18</v>
      </c>
      <c r="F316" s="352" t="s">
        <v>106</v>
      </c>
      <c r="G316" s="352" t="s">
        <v>22</v>
      </c>
      <c r="H316" s="353" t="s">
        <v>182</v>
      </c>
      <c r="I316" s="356" t="s">
        <v>20</v>
      </c>
      <c r="J316" s="356" t="s">
        <v>47</v>
      </c>
      <c r="K316" s="488">
        <v>858.34592999999995</v>
      </c>
      <c r="L316" s="358">
        <v>178.51828</v>
      </c>
      <c r="M316" s="359"/>
    </row>
    <row r="317" spans="1:14" x14ac:dyDescent="0.2">
      <c r="A317" s="371" t="s">
        <v>121</v>
      </c>
      <c r="B317" s="351" t="s">
        <v>17</v>
      </c>
      <c r="C317" s="352" t="s">
        <v>27</v>
      </c>
      <c r="D317" s="353" t="s">
        <v>23</v>
      </c>
      <c r="E317" s="354" t="s">
        <v>18</v>
      </c>
      <c r="F317" s="352" t="s">
        <v>106</v>
      </c>
      <c r="G317" s="352" t="s">
        <v>22</v>
      </c>
      <c r="H317" s="353" t="s">
        <v>182</v>
      </c>
      <c r="I317" s="356" t="s">
        <v>20</v>
      </c>
      <c r="J317" s="356" t="s">
        <v>42</v>
      </c>
      <c r="K317" s="488">
        <v>0</v>
      </c>
      <c r="L317" s="358"/>
      <c r="M317" s="359"/>
    </row>
    <row r="318" spans="1:14" x14ac:dyDescent="0.2">
      <c r="A318" s="371" t="s">
        <v>10</v>
      </c>
      <c r="B318" s="286" t="s">
        <v>17</v>
      </c>
      <c r="C318" s="287" t="s">
        <v>27</v>
      </c>
      <c r="D318" s="288" t="s">
        <v>23</v>
      </c>
      <c r="E318" s="289" t="s">
        <v>18</v>
      </c>
      <c r="F318" s="287" t="s">
        <v>106</v>
      </c>
      <c r="G318" s="287" t="s">
        <v>22</v>
      </c>
      <c r="H318" s="288" t="s">
        <v>182</v>
      </c>
      <c r="I318" s="303" t="s">
        <v>20</v>
      </c>
      <c r="J318" s="303" t="s">
        <v>58</v>
      </c>
      <c r="K318" s="484">
        <v>0</v>
      </c>
      <c r="L318" s="293"/>
      <c r="M318" s="294"/>
    </row>
    <row r="319" spans="1:14" x14ac:dyDescent="0.2">
      <c r="A319" s="161" t="s">
        <v>7</v>
      </c>
      <c r="B319" s="176" t="s">
        <v>17</v>
      </c>
      <c r="C319" s="175" t="s">
        <v>27</v>
      </c>
      <c r="D319" s="177" t="s">
        <v>23</v>
      </c>
      <c r="E319" s="178" t="s">
        <v>18</v>
      </c>
      <c r="F319" s="179" t="s">
        <v>106</v>
      </c>
      <c r="G319" s="179" t="s">
        <v>22</v>
      </c>
      <c r="H319" s="180" t="s">
        <v>182</v>
      </c>
      <c r="I319" s="181" t="s">
        <v>20</v>
      </c>
      <c r="J319" s="181" t="s">
        <v>32</v>
      </c>
      <c r="K319" s="478">
        <f>SUM(K320:K321)</f>
        <v>300</v>
      </c>
      <c r="L319" s="198">
        <f>SUM(L320:L321)</f>
        <v>0</v>
      </c>
      <c r="M319" s="199">
        <f>SUM(M320:M321)</f>
        <v>0</v>
      </c>
    </row>
    <row r="320" spans="1:14" x14ac:dyDescent="0.2">
      <c r="A320" s="371" t="s">
        <v>8</v>
      </c>
      <c r="B320" s="351" t="s">
        <v>17</v>
      </c>
      <c r="C320" s="352" t="s">
        <v>27</v>
      </c>
      <c r="D320" s="353" t="s">
        <v>23</v>
      </c>
      <c r="E320" s="354" t="s">
        <v>18</v>
      </c>
      <c r="F320" s="352" t="s">
        <v>106</v>
      </c>
      <c r="G320" s="352" t="s">
        <v>22</v>
      </c>
      <c r="H320" s="353" t="s">
        <v>182</v>
      </c>
      <c r="I320" s="356" t="s">
        <v>20</v>
      </c>
      <c r="J320" s="356" t="s">
        <v>65</v>
      </c>
      <c r="K320" s="488">
        <v>0</v>
      </c>
      <c r="L320" s="358"/>
      <c r="M320" s="359"/>
    </row>
    <row r="321" spans="1:14" x14ac:dyDescent="0.2">
      <c r="A321" s="371" t="s">
        <v>9</v>
      </c>
      <c r="B321" s="351" t="s">
        <v>17</v>
      </c>
      <c r="C321" s="352" t="s">
        <v>27</v>
      </c>
      <c r="D321" s="353" t="s">
        <v>23</v>
      </c>
      <c r="E321" s="354" t="s">
        <v>18</v>
      </c>
      <c r="F321" s="352" t="s">
        <v>106</v>
      </c>
      <c r="G321" s="352" t="s">
        <v>22</v>
      </c>
      <c r="H321" s="353" t="s">
        <v>182</v>
      </c>
      <c r="I321" s="356" t="s">
        <v>20</v>
      </c>
      <c r="J321" s="356" t="s">
        <v>33</v>
      </c>
      <c r="K321" s="488">
        <v>300</v>
      </c>
      <c r="L321" s="358"/>
      <c r="M321" s="359"/>
      <c r="N321" s="173"/>
    </row>
    <row r="322" spans="1:14" x14ac:dyDescent="0.2">
      <c r="A322" s="550" t="s">
        <v>545</v>
      </c>
      <c r="B322" s="346" t="s">
        <v>17</v>
      </c>
      <c r="C322" s="347" t="s">
        <v>27</v>
      </c>
      <c r="D322" s="348" t="s">
        <v>23</v>
      </c>
      <c r="E322" s="349" t="s">
        <v>18</v>
      </c>
      <c r="F322" s="347" t="s">
        <v>106</v>
      </c>
      <c r="G322" s="347" t="s">
        <v>22</v>
      </c>
      <c r="H322" s="348" t="s">
        <v>182</v>
      </c>
      <c r="I322" s="350" t="s">
        <v>544</v>
      </c>
      <c r="J322" s="350" t="s">
        <v>30</v>
      </c>
      <c r="K322" s="573">
        <f>K323</f>
        <v>125</v>
      </c>
      <c r="L322" s="573">
        <f t="shared" ref="L322:M322" si="71">L323</f>
        <v>125</v>
      </c>
      <c r="M322" s="573">
        <f t="shared" si="71"/>
        <v>0</v>
      </c>
      <c r="N322" s="173"/>
    </row>
    <row r="323" spans="1:14" x14ac:dyDescent="0.2">
      <c r="A323" s="161" t="s">
        <v>140</v>
      </c>
      <c r="B323" s="366" t="s">
        <v>17</v>
      </c>
      <c r="C323" s="367" t="s">
        <v>27</v>
      </c>
      <c r="D323" s="368" t="s">
        <v>23</v>
      </c>
      <c r="E323" s="369" t="s">
        <v>18</v>
      </c>
      <c r="F323" s="367" t="s">
        <v>106</v>
      </c>
      <c r="G323" s="367" t="s">
        <v>22</v>
      </c>
      <c r="H323" s="368" t="s">
        <v>182</v>
      </c>
      <c r="I323" s="370" t="s">
        <v>544</v>
      </c>
      <c r="J323" s="370" t="s">
        <v>30</v>
      </c>
      <c r="K323" s="489">
        <f>K324</f>
        <v>125</v>
      </c>
      <c r="L323" s="489">
        <f t="shared" ref="L323:M323" si="72">L324</f>
        <v>125</v>
      </c>
      <c r="M323" s="489">
        <f t="shared" si="72"/>
        <v>0</v>
      </c>
      <c r="N323" s="173"/>
    </row>
    <row r="324" spans="1:14" x14ac:dyDescent="0.2">
      <c r="A324" s="161" t="s">
        <v>119</v>
      </c>
      <c r="B324" s="366" t="s">
        <v>17</v>
      </c>
      <c r="C324" s="367" t="s">
        <v>27</v>
      </c>
      <c r="D324" s="368" t="s">
        <v>23</v>
      </c>
      <c r="E324" s="369" t="s">
        <v>18</v>
      </c>
      <c r="F324" s="367" t="s">
        <v>106</v>
      </c>
      <c r="G324" s="367" t="s">
        <v>22</v>
      </c>
      <c r="H324" s="368" t="s">
        <v>182</v>
      </c>
      <c r="I324" s="370" t="s">
        <v>544</v>
      </c>
      <c r="J324" s="370" t="s">
        <v>30</v>
      </c>
      <c r="K324" s="489">
        <f>K325</f>
        <v>125</v>
      </c>
      <c r="L324" s="489">
        <f t="shared" ref="L324:M324" si="73">L325</f>
        <v>125</v>
      </c>
      <c r="M324" s="489">
        <f t="shared" si="73"/>
        <v>0</v>
      </c>
      <c r="N324" s="173"/>
    </row>
    <row r="325" spans="1:14" x14ac:dyDescent="0.2">
      <c r="A325" s="371" t="s">
        <v>6</v>
      </c>
      <c r="B325" s="351" t="s">
        <v>17</v>
      </c>
      <c r="C325" s="352" t="s">
        <v>27</v>
      </c>
      <c r="D325" s="353" t="s">
        <v>23</v>
      </c>
      <c r="E325" s="354" t="s">
        <v>18</v>
      </c>
      <c r="F325" s="352" t="s">
        <v>106</v>
      </c>
      <c r="G325" s="352" t="s">
        <v>22</v>
      </c>
      <c r="H325" s="353" t="s">
        <v>182</v>
      </c>
      <c r="I325" s="356" t="s">
        <v>544</v>
      </c>
      <c r="J325" s="356" t="s">
        <v>40</v>
      </c>
      <c r="K325" s="488">
        <v>125</v>
      </c>
      <c r="L325" s="357">
        <v>125</v>
      </c>
      <c r="M325" s="375"/>
      <c r="N325" s="173"/>
    </row>
    <row r="326" spans="1:14" ht="13.5" x14ac:dyDescent="0.25">
      <c r="A326" s="467" t="s">
        <v>183</v>
      </c>
      <c r="B326" s="176" t="s">
        <v>17</v>
      </c>
      <c r="C326" s="175" t="s">
        <v>27</v>
      </c>
      <c r="D326" s="177" t="s">
        <v>23</v>
      </c>
      <c r="E326" s="100" t="s">
        <v>18</v>
      </c>
      <c r="F326" s="175" t="s">
        <v>106</v>
      </c>
      <c r="G326" s="175" t="s">
        <v>22</v>
      </c>
      <c r="H326" s="111">
        <v>90820</v>
      </c>
      <c r="I326" s="105" t="s">
        <v>30</v>
      </c>
      <c r="J326" s="105" t="s">
        <v>30</v>
      </c>
      <c r="K326" s="477">
        <f t="shared" ref="K326:M327" si="74">K327</f>
        <v>0</v>
      </c>
      <c r="L326" s="194">
        <f t="shared" si="74"/>
        <v>0</v>
      </c>
      <c r="M326" s="201">
        <f t="shared" si="74"/>
        <v>0</v>
      </c>
    </row>
    <row r="327" spans="1:14" ht="13.5" customHeight="1" x14ac:dyDescent="0.2">
      <c r="A327" s="417" t="s">
        <v>147</v>
      </c>
      <c r="B327" s="176" t="s">
        <v>17</v>
      </c>
      <c r="C327" s="175" t="s">
        <v>27</v>
      </c>
      <c r="D327" s="177" t="s">
        <v>23</v>
      </c>
      <c r="E327" s="100" t="s">
        <v>18</v>
      </c>
      <c r="F327" s="175" t="s">
        <v>106</v>
      </c>
      <c r="G327" s="175" t="s">
        <v>22</v>
      </c>
      <c r="H327" s="111">
        <v>90820</v>
      </c>
      <c r="I327" s="105" t="s">
        <v>63</v>
      </c>
      <c r="J327" s="105" t="s">
        <v>30</v>
      </c>
      <c r="K327" s="477">
        <f t="shared" si="74"/>
        <v>0</v>
      </c>
      <c r="L327" s="194">
        <f t="shared" si="74"/>
        <v>0</v>
      </c>
      <c r="M327" s="201">
        <f t="shared" si="74"/>
        <v>0</v>
      </c>
    </row>
    <row r="328" spans="1:14" ht="12.75" customHeight="1" x14ac:dyDescent="0.2">
      <c r="A328" s="566" t="s">
        <v>146</v>
      </c>
      <c r="B328" s="535" t="s">
        <v>17</v>
      </c>
      <c r="C328" s="536" t="s">
        <v>27</v>
      </c>
      <c r="D328" s="537" t="s">
        <v>23</v>
      </c>
      <c r="E328" s="530" t="s">
        <v>18</v>
      </c>
      <c r="F328" s="528" t="s">
        <v>106</v>
      </c>
      <c r="G328" s="528" t="s">
        <v>22</v>
      </c>
      <c r="H328" s="579">
        <v>90820</v>
      </c>
      <c r="I328" s="571" t="s">
        <v>20</v>
      </c>
      <c r="J328" s="551" t="s">
        <v>30</v>
      </c>
      <c r="K328" s="540">
        <f>K329+K332</f>
        <v>0</v>
      </c>
      <c r="L328" s="548">
        <f>L329+L332</f>
        <v>0</v>
      </c>
      <c r="M328" s="549">
        <f>M329+M332</f>
        <v>0</v>
      </c>
    </row>
    <row r="329" spans="1:14" x14ac:dyDescent="0.2">
      <c r="A329" s="161" t="s">
        <v>119</v>
      </c>
      <c r="B329" s="176" t="s">
        <v>17</v>
      </c>
      <c r="C329" s="175" t="s">
        <v>27</v>
      </c>
      <c r="D329" s="177" t="s">
        <v>23</v>
      </c>
      <c r="E329" s="178" t="s">
        <v>18</v>
      </c>
      <c r="F329" s="179" t="s">
        <v>106</v>
      </c>
      <c r="G329" s="179" t="s">
        <v>22</v>
      </c>
      <c r="H329" s="111">
        <v>90820</v>
      </c>
      <c r="I329" s="181" t="s">
        <v>20</v>
      </c>
      <c r="J329" s="181" t="s">
        <v>39</v>
      </c>
      <c r="K329" s="478">
        <f>K331+K330</f>
        <v>0</v>
      </c>
      <c r="L329" s="198">
        <f>L331+L330</f>
        <v>0</v>
      </c>
      <c r="M329" s="199">
        <f>M331+M330</f>
        <v>0</v>
      </c>
    </row>
    <row r="330" spans="1:14" x14ac:dyDescent="0.2">
      <c r="A330" s="423" t="s">
        <v>123</v>
      </c>
      <c r="B330" s="384" t="s">
        <v>17</v>
      </c>
      <c r="C330" s="385" t="s">
        <v>27</v>
      </c>
      <c r="D330" s="386" t="s">
        <v>23</v>
      </c>
      <c r="E330" s="387" t="s">
        <v>18</v>
      </c>
      <c r="F330" s="385" t="s">
        <v>106</v>
      </c>
      <c r="G330" s="385" t="s">
        <v>22</v>
      </c>
      <c r="H330" s="388">
        <v>90820</v>
      </c>
      <c r="I330" s="389" t="s">
        <v>20</v>
      </c>
      <c r="J330" s="389" t="s">
        <v>47</v>
      </c>
      <c r="K330" s="479">
        <v>0</v>
      </c>
      <c r="L330" s="391">
        <v>0</v>
      </c>
      <c r="M330" s="392">
        <v>0</v>
      </c>
    </row>
    <row r="331" spans="1:14" x14ac:dyDescent="0.2">
      <c r="A331" s="423" t="s">
        <v>121</v>
      </c>
      <c r="B331" s="384" t="s">
        <v>17</v>
      </c>
      <c r="C331" s="385" t="s">
        <v>27</v>
      </c>
      <c r="D331" s="386" t="s">
        <v>23</v>
      </c>
      <c r="E331" s="387" t="s">
        <v>18</v>
      </c>
      <c r="F331" s="385" t="s">
        <v>106</v>
      </c>
      <c r="G331" s="385" t="s">
        <v>22</v>
      </c>
      <c r="H331" s="388">
        <v>90820</v>
      </c>
      <c r="I331" s="389" t="s">
        <v>20</v>
      </c>
      <c r="J331" s="389" t="s">
        <v>42</v>
      </c>
      <c r="K331" s="479">
        <v>0</v>
      </c>
      <c r="L331" s="391">
        <v>0</v>
      </c>
      <c r="M331" s="392">
        <v>0</v>
      </c>
    </row>
    <row r="332" spans="1:14" x14ac:dyDescent="0.2">
      <c r="A332" s="161" t="s">
        <v>7</v>
      </c>
      <c r="B332" s="176" t="s">
        <v>17</v>
      </c>
      <c r="C332" s="175" t="s">
        <v>27</v>
      </c>
      <c r="D332" s="177" t="s">
        <v>23</v>
      </c>
      <c r="E332" s="178" t="s">
        <v>18</v>
      </c>
      <c r="F332" s="179" t="s">
        <v>106</v>
      </c>
      <c r="G332" s="179" t="s">
        <v>22</v>
      </c>
      <c r="H332" s="111">
        <v>90820</v>
      </c>
      <c r="I332" s="181" t="s">
        <v>20</v>
      </c>
      <c r="J332" s="182" t="s">
        <v>32</v>
      </c>
      <c r="K332" s="480">
        <f>K333</f>
        <v>0</v>
      </c>
      <c r="L332" s="206">
        <f>L333</f>
        <v>0</v>
      </c>
      <c r="M332" s="207">
        <f>M333</f>
        <v>0</v>
      </c>
    </row>
    <row r="333" spans="1:14" x14ac:dyDescent="0.2">
      <c r="A333" s="423" t="s">
        <v>9</v>
      </c>
      <c r="B333" s="384" t="s">
        <v>17</v>
      </c>
      <c r="C333" s="385" t="s">
        <v>27</v>
      </c>
      <c r="D333" s="386" t="s">
        <v>23</v>
      </c>
      <c r="E333" s="387" t="s">
        <v>18</v>
      </c>
      <c r="F333" s="385" t="s">
        <v>106</v>
      </c>
      <c r="G333" s="385" t="s">
        <v>22</v>
      </c>
      <c r="H333" s="388">
        <v>90820</v>
      </c>
      <c r="I333" s="389" t="s">
        <v>20</v>
      </c>
      <c r="J333" s="389" t="s">
        <v>33</v>
      </c>
      <c r="K333" s="479">
        <v>0</v>
      </c>
      <c r="L333" s="391"/>
      <c r="M333" s="392"/>
    </row>
    <row r="334" spans="1:14" ht="13.5" x14ac:dyDescent="0.25">
      <c r="A334" s="465" t="s">
        <v>45</v>
      </c>
      <c r="B334" s="457" t="s">
        <v>17</v>
      </c>
      <c r="C334" s="458" t="s">
        <v>27</v>
      </c>
      <c r="D334" s="459" t="s">
        <v>23</v>
      </c>
      <c r="E334" s="460" t="s">
        <v>18</v>
      </c>
      <c r="F334" s="458" t="s">
        <v>106</v>
      </c>
      <c r="G334" s="458" t="s">
        <v>22</v>
      </c>
      <c r="H334" s="461">
        <v>90870</v>
      </c>
      <c r="I334" s="462" t="s">
        <v>30</v>
      </c>
      <c r="J334" s="462" t="s">
        <v>30</v>
      </c>
      <c r="K334" s="495">
        <f t="shared" ref="K334:M335" si="75">K335</f>
        <v>100</v>
      </c>
      <c r="L334" s="463">
        <f t="shared" si="75"/>
        <v>0</v>
      </c>
      <c r="M334" s="496">
        <f t="shared" si="75"/>
        <v>0</v>
      </c>
    </row>
    <row r="335" spans="1:14" ht="12.75" customHeight="1" x14ac:dyDescent="0.2">
      <c r="A335" s="417" t="s">
        <v>147</v>
      </c>
      <c r="B335" s="176" t="s">
        <v>17</v>
      </c>
      <c r="C335" s="109" t="s">
        <v>27</v>
      </c>
      <c r="D335" s="108" t="s">
        <v>23</v>
      </c>
      <c r="E335" s="114" t="s">
        <v>18</v>
      </c>
      <c r="F335" s="109" t="s">
        <v>106</v>
      </c>
      <c r="G335" s="109" t="s">
        <v>22</v>
      </c>
      <c r="H335" s="177" t="s">
        <v>206</v>
      </c>
      <c r="I335" s="101" t="s">
        <v>63</v>
      </c>
      <c r="J335" s="103" t="s">
        <v>30</v>
      </c>
      <c r="K335" s="497">
        <f t="shared" si="75"/>
        <v>100</v>
      </c>
      <c r="L335" s="464">
        <f t="shared" si="75"/>
        <v>0</v>
      </c>
      <c r="M335" s="498">
        <f t="shared" si="75"/>
        <v>0</v>
      </c>
    </row>
    <row r="336" spans="1:14" ht="12" customHeight="1" x14ac:dyDescent="0.2">
      <c r="A336" s="565" t="s">
        <v>148</v>
      </c>
      <c r="B336" s="535" t="s">
        <v>17</v>
      </c>
      <c r="C336" s="580" t="s">
        <v>27</v>
      </c>
      <c r="D336" s="567" t="s">
        <v>23</v>
      </c>
      <c r="E336" s="581" t="s">
        <v>18</v>
      </c>
      <c r="F336" s="580" t="s">
        <v>106</v>
      </c>
      <c r="G336" s="580" t="s">
        <v>22</v>
      </c>
      <c r="H336" s="537" t="s">
        <v>206</v>
      </c>
      <c r="I336" s="539" t="s">
        <v>20</v>
      </c>
      <c r="J336" s="539" t="s">
        <v>30</v>
      </c>
      <c r="K336" s="532">
        <f>K337</f>
        <v>100</v>
      </c>
      <c r="L336" s="533">
        <f t="shared" ref="L336:M336" si="76">L337</f>
        <v>0</v>
      </c>
      <c r="M336" s="534">
        <f t="shared" si="76"/>
        <v>0</v>
      </c>
    </row>
    <row r="337" spans="1:13" x14ac:dyDescent="0.2">
      <c r="A337" s="430" t="s">
        <v>7</v>
      </c>
      <c r="B337" s="176" t="s">
        <v>17</v>
      </c>
      <c r="C337" s="109" t="s">
        <v>27</v>
      </c>
      <c r="D337" s="108" t="s">
        <v>23</v>
      </c>
      <c r="E337" s="114" t="s">
        <v>18</v>
      </c>
      <c r="F337" s="109" t="s">
        <v>106</v>
      </c>
      <c r="G337" s="109" t="s">
        <v>22</v>
      </c>
      <c r="H337" s="177" t="s">
        <v>206</v>
      </c>
      <c r="I337" s="101" t="s">
        <v>20</v>
      </c>
      <c r="J337" s="104" t="s">
        <v>32</v>
      </c>
      <c r="K337" s="497">
        <f>K338</f>
        <v>100</v>
      </c>
      <c r="L337" s="464">
        <f t="shared" ref="L337:M337" si="77">L338</f>
        <v>0</v>
      </c>
      <c r="M337" s="498">
        <f t="shared" si="77"/>
        <v>0</v>
      </c>
    </row>
    <row r="338" spans="1:13" x14ac:dyDescent="0.2">
      <c r="A338" s="445" t="s">
        <v>9</v>
      </c>
      <c r="B338" s="384" t="s">
        <v>17</v>
      </c>
      <c r="C338" s="394" t="s">
        <v>27</v>
      </c>
      <c r="D338" s="395" t="s">
        <v>23</v>
      </c>
      <c r="E338" s="396" t="s">
        <v>112</v>
      </c>
      <c r="F338" s="394" t="s">
        <v>131</v>
      </c>
      <c r="G338" s="394" t="s">
        <v>29</v>
      </c>
      <c r="H338" s="386" t="s">
        <v>206</v>
      </c>
      <c r="I338" s="397" t="s">
        <v>20</v>
      </c>
      <c r="J338" s="397" t="s">
        <v>33</v>
      </c>
      <c r="K338" s="479">
        <v>100</v>
      </c>
      <c r="L338" s="390">
        <v>0</v>
      </c>
      <c r="M338" s="450">
        <v>0</v>
      </c>
    </row>
    <row r="339" spans="1:13" ht="13.5" x14ac:dyDescent="0.25">
      <c r="A339" s="465" t="s">
        <v>212</v>
      </c>
      <c r="B339" s="176" t="s">
        <v>17</v>
      </c>
      <c r="C339" s="175" t="s">
        <v>27</v>
      </c>
      <c r="D339" s="177" t="s">
        <v>23</v>
      </c>
      <c r="E339" s="178" t="s">
        <v>18</v>
      </c>
      <c r="F339" s="179" t="s">
        <v>106</v>
      </c>
      <c r="G339" s="179" t="s">
        <v>22</v>
      </c>
      <c r="H339" s="111">
        <v>91310</v>
      </c>
      <c r="I339" s="181" t="s">
        <v>30</v>
      </c>
      <c r="J339" s="105" t="s">
        <v>30</v>
      </c>
      <c r="K339" s="477">
        <f t="shared" ref="K339:M340" si="78">K340</f>
        <v>0</v>
      </c>
      <c r="L339" s="194">
        <f t="shared" si="78"/>
        <v>0</v>
      </c>
      <c r="M339" s="201">
        <f t="shared" si="78"/>
        <v>0</v>
      </c>
    </row>
    <row r="340" spans="1:13" ht="15.75" customHeight="1" x14ac:dyDescent="0.2">
      <c r="A340" s="417" t="s">
        <v>147</v>
      </c>
      <c r="B340" s="176" t="s">
        <v>17</v>
      </c>
      <c r="C340" s="175" t="s">
        <v>27</v>
      </c>
      <c r="D340" s="177" t="s">
        <v>23</v>
      </c>
      <c r="E340" s="100" t="s">
        <v>18</v>
      </c>
      <c r="F340" s="175" t="s">
        <v>106</v>
      </c>
      <c r="G340" s="175" t="s">
        <v>22</v>
      </c>
      <c r="H340" s="111">
        <v>91310</v>
      </c>
      <c r="I340" s="105" t="s">
        <v>63</v>
      </c>
      <c r="J340" s="105" t="s">
        <v>30</v>
      </c>
      <c r="K340" s="477">
        <f t="shared" si="78"/>
        <v>0</v>
      </c>
      <c r="L340" s="194">
        <f t="shared" si="78"/>
        <v>0</v>
      </c>
      <c r="M340" s="201">
        <f t="shared" si="78"/>
        <v>0</v>
      </c>
    </row>
    <row r="341" spans="1:13" ht="13.5" customHeight="1" x14ac:dyDescent="0.2">
      <c r="A341" s="566" t="s">
        <v>146</v>
      </c>
      <c r="B341" s="535" t="s">
        <v>17</v>
      </c>
      <c r="C341" s="536" t="s">
        <v>27</v>
      </c>
      <c r="D341" s="537" t="s">
        <v>23</v>
      </c>
      <c r="E341" s="530" t="s">
        <v>18</v>
      </c>
      <c r="F341" s="528" t="s">
        <v>106</v>
      </c>
      <c r="G341" s="528" t="s">
        <v>22</v>
      </c>
      <c r="H341" s="579">
        <v>91310</v>
      </c>
      <c r="I341" s="571" t="s">
        <v>20</v>
      </c>
      <c r="J341" s="551" t="s">
        <v>30</v>
      </c>
      <c r="K341" s="540">
        <f>K342+K345</f>
        <v>0</v>
      </c>
      <c r="L341" s="541">
        <f>L342+L345</f>
        <v>0</v>
      </c>
      <c r="M341" s="542">
        <f>M342+M345</f>
        <v>0</v>
      </c>
    </row>
    <row r="342" spans="1:13" x14ac:dyDescent="0.2">
      <c r="A342" s="161" t="s">
        <v>119</v>
      </c>
      <c r="B342" s="176" t="s">
        <v>17</v>
      </c>
      <c r="C342" s="175" t="s">
        <v>27</v>
      </c>
      <c r="D342" s="177" t="s">
        <v>23</v>
      </c>
      <c r="E342" s="178" t="s">
        <v>18</v>
      </c>
      <c r="F342" s="179" t="s">
        <v>106</v>
      </c>
      <c r="G342" s="179" t="s">
        <v>22</v>
      </c>
      <c r="H342" s="111">
        <v>91310</v>
      </c>
      <c r="I342" s="181" t="s">
        <v>20</v>
      </c>
      <c r="J342" s="182" t="s">
        <v>39</v>
      </c>
      <c r="K342" s="480">
        <f>SUM(K343:K344)</f>
        <v>0</v>
      </c>
      <c r="L342" s="206">
        <f>SUM(L343:L344)</f>
        <v>0</v>
      </c>
      <c r="M342" s="207">
        <f>SUM(M343:M344)</f>
        <v>0</v>
      </c>
    </row>
    <row r="343" spans="1:13" x14ac:dyDescent="0.2">
      <c r="A343" s="161" t="s">
        <v>123</v>
      </c>
      <c r="B343" s="376" t="s">
        <v>17</v>
      </c>
      <c r="C343" s="377" t="s">
        <v>27</v>
      </c>
      <c r="D343" s="378" t="s">
        <v>23</v>
      </c>
      <c r="E343" s="355" t="s">
        <v>18</v>
      </c>
      <c r="F343" s="379" t="s">
        <v>106</v>
      </c>
      <c r="G343" s="379" t="s">
        <v>22</v>
      </c>
      <c r="H343" s="393">
        <v>91310</v>
      </c>
      <c r="I343" s="381" t="s">
        <v>20</v>
      </c>
      <c r="J343" s="389" t="s">
        <v>47</v>
      </c>
      <c r="K343" s="479">
        <v>0</v>
      </c>
      <c r="L343" s="391">
        <v>0</v>
      </c>
      <c r="M343" s="392">
        <v>0</v>
      </c>
    </row>
    <row r="344" spans="1:13" x14ac:dyDescent="0.2">
      <c r="A344" s="161" t="s">
        <v>121</v>
      </c>
      <c r="B344" s="376" t="s">
        <v>17</v>
      </c>
      <c r="C344" s="377" t="s">
        <v>27</v>
      </c>
      <c r="D344" s="378" t="s">
        <v>23</v>
      </c>
      <c r="E344" s="355" t="s">
        <v>18</v>
      </c>
      <c r="F344" s="379" t="s">
        <v>106</v>
      </c>
      <c r="G344" s="379" t="s">
        <v>22</v>
      </c>
      <c r="H344" s="393">
        <v>91310</v>
      </c>
      <c r="I344" s="381" t="s">
        <v>20</v>
      </c>
      <c r="J344" s="389" t="s">
        <v>42</v>
      </c>
      <c r="K344" s="479">
        <v>0</v>
      </c>
      <c r="L344" s="391">
        <v>0</v>
      </c>
      <c r="M344" s="392">
        <v>0</v>
      </c>
    </row>
    <row r="345" spans="1:13" x14ac:dyDescent="0.2">
      <c r="A345" s="161" t="s">
        <v>7</v>
      </c>
      <c r="B345" s="176" t="s">
        <v>17</v>
      </c>
      <c r="C345" s="175" t="s">
        <v>27</v>
      </c>
      <c r="D345" s="177" t="s">
        <v>23</v>
      </c>
      <c r="E345" s="178" t="s">
        <v>18</v>
      </c>
      <c r="F345" s="179" t="s">
        <v>106</v>
      </c>
      <c r="G345" s="179" t="s">
        <v>22</v>
      </c>
      <c r="H345" s="111">
        <v>91310</v>
      </c>
      <c r="I345" s="181" t="s">
        <v>20</v>
      </c>
      <c r="J345" s="182" t="s">
        <v>32</v>
      </c>
      <c r="K345" s="480">
        <f>K346</f>
        <v>0</v>
      </c>
      <c r="L345" s="206">
        <f>L346</f>
        <v>0</v>
      </c>
      <c r="M345" s="207">
        <f>M346</f>
        <v>0</v>
      </c>
    </row>
    <row r="346" spans="1:13" x14ac:dyDescent="0.2">
      <c r="A346" s="423" t="s">
        <v>9</v>
      </c>
      <c r="B346" s="384" t="s">
        <v>17</v>
      </c>
      <c r="C346" s="385" t="s">
        <v>27</v>
      </c>
      <c r="D346" s="386" t="s">
        <v>23</v>
      </c>
      <c r="E346" s="387" t="s">
        <v>18</v>
      </c>
      <c r="F346" s="385" t="s">
        <v>106</v>
      </c>
      <c r="G346" s="385" t="s">
        <v>22</v>
      </c>
      <c r="H346" s="388">
        <v>91310</v>
      </c>
      <c r="I346" s="389" t="s">
        <v>20</v>
      </c>
      <c r="J346" s="389" t="s">
        <v>33</v>
      </c>
      <c r="K346" s="479">
        <v>0</v>
      </c>
      <c r="L346" s="391"/>
      <c r="M346" s="392"/>
    </row>
    <row r="347" spans="1:13" ht="13.5" x14ac:dyDescent="0.25">
      <c r="A347" s="466" t="s">
        <v>184</v>
      </c>
      <c r="B347" s="176" t="s">
        <v>17</v>
      </c>
      <c r="C347" s="175" t="s">
        <v>27</v>
      </c>
      <c r="D347" s="177" t="s">
        <v>23</v>
      </c>
      <c r="E347" s="100" t="s">
        <v>18</v>
      </c>
      <c r="F347" s="175" t="s">
        <v>106</v>
      </c>
      <c r="G347" s="175" t="s">
        <v>22</v>
      </c>
      <c r="H347" s="111">
        <v>91360</v>
      </c>
      <c r="I347" s="105" t="s">
        <v>30</v>
      </c>
      <c r="J347" s="105" t="s">
        <v>30</v>
      </c>
      <c r="K347" s="477">
        <f t="shared" ref="K347:M349" si="79">K348</f>
        <v>0</v>
      </c>
      <c r="L347" s="194">
        <f t="shared" si="79"/>
        <v>0</v>
      </c>
      <c r="M347" s="201">
        <f t="shared" si="79"/>
        <v>0</v>
      </c>
    </row>
    <row r="348" spans="1:13" ht="17.25" customHeight="1" x14ac:dyDescent="0.2">
      <c r="A348" s="417" t="s">
        <v>147</v>
      </c>
      <c r="B348" s="176" t="s">
        <v>17</v>
      </c>
      <c r="C348" s="175" t="s">
        <v>27</v>
      </c>
      <c r="D348" s="177" t="s">
        <v>23</v>
      </c>
      <c r="E348" s="100" t="s">
        <v>18</v>
      </c>
      <c r="F348" s="175" t="s">
        <v>106</v>
      </c>
      <c r="G348" s="175" t="s">
        <v>22</v>
      </c>
      <c r="H348" s="111">
        <v>91360</v>
      </c>
      <c r="I348" s="105" t="s">
        <v>63</v>
      </c>
      <c r="J348" s="105" t="s">
        <v>30</v>
      </c>
      <c r="K348" s="477">
        <f t="shared" si="79"/>
        <v>0</v>
      </c>
      <c r="L348" s="194">
        <f t="shared" si="79"/>
        <v>0</v>
      </c>
      <c r="M348" s="201">
        <f t="shared" si="79"/>
        <v>0</v>
      </c>
    </row>
    <row r="349" spans="1:13" ht="15" customHeight="1" x14ac:dyDescent="0.2">
      <c r="A349" s="566" t="s">
        <v>146</v>
      </c>
      <c r="B349" s="535" t="s">
        <v>17</v>
      </c>
      <c r="C349" s="536" t="s">
        <v>27</v>
      </c>
      <c r="D349" s="537" t="s">
        <v>23</v>
      </c>
      <c r="E349" s="530" t="s">
        <v>18</v>
      </c>
      <c r="F349" s="528" t="s">
        <v>106</v>
      </c>
      <c r="G349" s="528" t="s">
        <v>22</v>
      </c>
      <c r="H349" s="579">
        <v>91360</v>
      </c>
      <c r="I349" s="571" t="s">
        <v>20</v>
      </c>
      <c r="J349" s="571" t="s">
        <v>30</v>
      </c>
      <c r="K349" s="540">
        <f t="shared" si="79"/>
        <v>0</v>
      </c>
      <c r="L349" s="541">
        <f t="shared" si="79"/>
        <v>0</v>
      </c>
      <c r="M349" s="542">
        <f t="shared" si="79"/>
        <v>0</v>
      </c>
    </row>
    <row r="350" spans="1:13" x14ac:dyDescent="0.2">
      <c r="A350" s="161" t="s">
        <v>119</v>
      </c>
      <c r="B350" s="176" t="s">
        <v>17</v>
      </c>
      <c r="C350" s="175" t="s">
        <v>27</v>
      </c>
      <c r="D350" s="177" t="s">
        <v>23</v>
      </c>
      <c r="E350" s="178" t="s">
        <v>18</v>
      </c>
      <c r="F350" s="179" t="s">
        <v>106</v>
      </c>
      <c r="G350" s="179" t="s">
        <v>22</v>
      </c>
      <c r="H350" s="111">
        <v>91360</v>
      </c>
      <c r="I350" s="181" t="s">
        <v>20</v>
      </c>
      <c r="J350" s="181" t="s">
        <v>39</v>
      </c>
      <c r="K350" s="478">
        <f>SUM(K351:K351)</f>
        <v>0</v>
      </c>
      <c r="L350" s="198">
        <f>SUM(L351:L351)</f>
        <v>0</v>
      </c>
      <c r="M350" s="199">
        <f>SUM(M351:M351)</f>
        <v>0</v>
      </c>
    </row>
    <row r="351" spans="1:13" x14ac:dyDescent="0.2">
      <c r="A351" s="423" t="s">
        <v>6</v>
      </c>
      <c r="B351" s="384" t="s">
        <v>17</v>
      </c>
      <c r="C351" s="385" t="s">
        <v>27</v>
      </c>
      <c r="D351" s="386" t="s">
        <v>23</v>
      </c>
      <c r="E351" s="387" t="s">
        <v>18</v>
      </c>
      <c r="F351" s="385" t="s">
        <v>106</v>
      </c>
      <c r="G351" s="385" t="s">
        <v>22</v>
      </c>
      <c r="H351" s="388">
        <v>91360</v>
      </c>
      <c r="I351" s="389" t="s">
        <v>20</v>
      </c>
      <c r="J351" s="389" t="s">
        <v>40</v>
      </c>
      <c r="K351" s="479">
        <v>0</v>
      </c>
      <c r="L351" s="391">
        <v>0</v>
      </c>
      <c r="M351" s="392">
        <v>0</v>
      </c>
    </row>
    <row r="352" spans="1:13" ht="27" x14ac:dyDescent="0.25">
      <c r="A352" s="465" t="s">
        <v>216</v>
      </c>
      <c r="B352" s="176" t="s">
        <v>17</v>
      </c>
      <c r="C352" s="175" t="s">
        <v>27</v>
      </c>
      <c r="D352" s="177" t="s">
        <v>23</v>
      </c>
      <c r="E352" s="100" t="s">
        <v>18</v>
      </c>
      <c r="F352" s="175" t="s">
        <v>106</v>
      </c>
      <c r="G352" s="175" t="s">
        <v>22</v>
      </c>
      <c r="H352" s="111">
        <v>91380</v>
      </c>
      <c r="I352" s="105" t="s">
        <v>30</v>
      </c>
      <c r="J352" s="105" t="s">
        <v>30</v>
      </c>
      <c r="K352" s="477">
        <f>K353</f>
        <v>0</v>
      </c>
      <c r="L352" s="194">
        <f>L353</f>
        <v>0</v>
      </c>
      <c r="M352" s="201">
        <f>M353</f>
        <v>0</v>
      </c>
    </row>
    <row r="353" spans="1:13" ht="13.5" customHeight="1" x14ac:dyDescent="0.2">
      <c r="A353" s="417" t="s">
        <v>147</v>
      </c>
      <c r="B353" s="176" t="s">
        <v>17</v>
      </c>
      <c r="C353" s="175" t="s">
        <v>27</v>
      </c>
      <c r="D353" s="177" t="s">
        <v>23</v>
      </c>
      <c r="E353" s="100" t="s">
        <v>18</v>
      </c>
      <c r="F353" s="175" t="s">
        <v>106</v>
      </c>
      <c r="G353" s="175" t="s">
        <v>22</v>
      </c>
      <c r="H353" s="111">
        <v>91380</v>
      </c>
      <c r="I353" s="105" t="s">
        <v>63</v>
      </c>
      <c r="J353" s="105" t="s">
        <v>30</v>
      </c>
      <c r="K353" s="477">
        <f>K354+K357</f>
        <v>0</v>
      </c>
      <c r="L353" s="194">
        <f>L354+L357</f>
        <v>0</v>
      </c>
      <c r="M353" s="201">
        <f>M354+M357</f>
        <v>0</v>
      </c>
    </row>
    <row r="354" spans="1:13" ht="16.5" customHeight="1" x14ac:dyDescent="0.2">
      <c r="A354" s="566" t="s">
        <v>146</v>
      </c>
      <c r="B354" s="535" t="s">
        <v>17</v>
      </c>
      <c r="C354" s="536" t="s">
        <v>27</v>
      </c>
      <c r="D354" s="537" t="s">
        <v>23</v>
      </c>
      <c r="E354" s="530" t="s">
        <v>18</v>
      </c>
      <c r="F354" s="528" t="s">
        <v>106</v>
      </c>
      <c r="G354" s="528" t="s">
        <v>22</v>
      </c>
      <c r="H354" s="579">
        <v>91380</v>
      </c>
      <c r="I354" s="571" t="s">
        <v>20</v>
      </c>
      <c r="J354" s="577" t="s">
        <v>30</v>
      </c>
      <c r="K354" s="557">
        <f t="shared" ref="K354:M355" si="80">K355</f>
        <v>0</v>
      </c>
      <c r="L354" s="559">
        <f t="shared" si="80"/>
        <v>0</v>
      </c>
      <c r="M354" s="560">
        <f t="shared" si="80"/>
        <v>0</v>
      </c>
    </row>
    <row r="355" spans="1:13" x14ac:dyDescent="0.2">
      <c r="A355" s="161" t="s">
        <v>119</v>
      </c>
      <c r="B355" s="176" t="s">
        <v>17</v>
      </c>
      <c r="C355" s="175" t="s">
        <v>27</v>
      </c>
      <c r="D355" s="177" t="s">
        <v>23</v>
      </c>
      <c r="E355" s="178" t="s">
        <v>18</v>
      </c>
      <c r="F355" s="179" t="s">
        <v>106</v>
      </c>
      <c r="G355" s="179" t="s">
        <v>22</v>
      </c>
      <c r="H355" s="111">
        <v>91380</v>
      </c>
      <c r="I355" s="181" t="s">
        <v>20</v>
      </c>
      <c r="J355" s="181" t="s">
        <v>39</v>
      </c>
      <c r="K355" s="480">
        <f t="shared" si="80"/>
        <v>0</v>
      </c>
      <c r="L355" s="202">
        <f t="shared" si="80"/>
        <v>0</v>
      </c>
      <c r="M355" s="203">
        <f t="shared" si="80"/>
        <v>0</v>
      </c>
    </row>
    <row r="356" spans="1:13" x14ac:dyDescent="0.2">
      <c r="A356" s="423" t="s">
        <v>121</v>
      </c>
      <c r="B356" s="384" t="s">
        <v>17</v>
      </c>
      <c r="C356" s="385" t="s">
        <v>27</v>
      </c>
      <c r="D356" s="386" t="s">
        <v>23</v>
      </c>
      <c r="E356" s="387" t="s">
        <v>18</v>
      </c>
      <c r="F356" s="385" t="s">
        <v>106</v>
      </c>
      <c r="G356" s="385" t="s">
        <v>22</v>
      </c>
      <c r="H356" s="388">
        <v>91380</v>
      </c>
      <c r="I356" s="389" t="s">
        <v>20</v>
      </c>
      <c r="J356" s="389" t="s">
        <v>42</v>
      </c>
      <c r="K356" s="479">
        <v>0</v>
      </c>
      <c r="L356" s="391">
        <v>0</v>
      </c>
      <c r="M356" s="392">
        <v>0</v>
      </c>
    </row>
    <row r="357" spans="1:13" ht="24" customHeight="1" x14ac:dyDescent="0.2">
      <c r="A357" s="444" t="s">
        <v>481</v>
      </c>
      <c r="B357" s="176" t="s">
        <v>17</v>
      </c>
      <c r="C357" s="175" t="s">
        <v>27</v>
      </c>
      <c r="D357" s="177" t="s">
        <v>23</v>
      </c>
      <c r="E357" s="178" t="s">
        <v>18</v>
      </c>
      <c r="F357" s="179" t="s">
        <v>106</v>
      </c>
      <c r="G357" s="179" t="s">
        <v>22</v>
      </c>
      <c r="H357" s="111">
        <v>91380</v>
      </c>
      <c r="I357" s="181" t="s">
        <v>480</v>
      </c>
      <c r="J357" s="181" t="s">
        <v>30</v>
      </c>
      <c r="K357" s="480">
        <f t="shared" ref="K357:M358" si="81">K358</f>
        <v>0</v>
      </c>
      <c r="L357" s="202">
        <f t="shared" si="81"/>
        <v>0</v>
      </c>
      <c r="M357" s="203">
        <f t="shared" si="81"/>
        <v>0</v>
      </c>
    </row>
    <row r="358" spans="1:13" x14ac:dyDescent="0.2">
      <c r="A358" s="161" t="s">
        <v>119</v>
      </c>
      <c r="B358" s="176" t="s">
        <v>17</v>
      </c>
      <c r="C358" s="175" t="s">
        <v>27</v>
      </c>
      <c r="D358" s="177" t="s">
        <v>23</v>
      </c>
      <c r="E358" s="178" t="s">
        <v>18</v>
      </c>
      <c r="F358" s="179" t="s">
        <v>106</v>
      </c>
      <c r="G358" s="179" t="s">
        <v>22</v>
      </c>
      <c r="H358" s="111">
        <v>91380</v>
      </c>
      <c r="I358" s="181" t="s">
        <v>480</v>
      </c>
      <c r="J358" s="181" t="s">
        <v>39</v>
      </c>
      <c r="K358" s="480">
        <f t="shared" si="81"/>
        <v>0</v>
      </c>
      <c r="L358" s="202">
        <f t="shared" si="81"/>
        <v>0</v>
      </c>
      <c r="M358" s="203">
        <f t="shared" si="81"/>
        <v>0</v>
      </c>
    </row>
    <row r="359" spans="1:13" x14ac:dyDescent="0.2">
      <c r="A359" s="423" t="s">
        <v>121</v>
      </c>
      <c r="B359" s="384" t="s">
        <v>17</v>
      </c>
      <c r="C359" s="385" t="s">
        <v>27</v>
      </c>
      <c r="D359" s="386" t="s">
        <v>23</v>
      </c>
      <c r="E359" s="387" t="s">
        <v>18</v>
      </c>
      <c r="F359" s="385" t="s">
        <v>106</v>
      </c>
      <c r="G359" s="385" t="s">
        <v>22</v>
      </c>
      <c r="H359" s="388">
        <v>91380</v>
      </c>
      <c r="I359" s="389" t="s">
        <v>480</v>
      </c>
      <c r="J359" s="389" t="s">
        <v>42</v>
      </c>
      <c r="K359" s="479">
        <v>0</v>
      </c>
      <c r="L359" s="391">
        <v>0</v>
      </c>
      <c r="M359" s="392">
        <v>0</v>
      </c>
    </row>
    <row r="360" spans="1:13" ht="12.75" x14ac:dyDescent="0.2">
      <c r="A360" s="425" t="s">
        <v>186</v>
      </c>
      <c r="B360" s="295" t="s">
        <v>17</v>
      </c>
      <c r="C360" s="305" t="s">
        <v>22</v>
      </c>
      <c r="D360" s="306" t="s">
        <v>29</v>
      </c>
      <c r="E360" s="307" t="s">
        <v>29</v>
      </c>
      <c r="F360" s="305" t="s">
        <v>106</v>
      </c>
      <c r="G360" s="305" t="s">
        <v>29</v>
      </c>
      <c r="H360" s="306" t="s">
        <v>107</v>
      </c>
      <c r="I360" s="299" t="s">
        <v>30</v>
      </c>
      <c r="J360" s="299" t="s">
        <v>30</v>
      </c>
      <c r="K360" s="499">
        <f>K361</f>
        <v>4.83</v>
      </c>
      <c r="L360" s="308">
        <f>L361</f>
        <v>4.83</v>
      </c>
      <c r="M360" s="309">
        <f>M361</f>
        <v>4.83</v>
      </c>
    </row>
    <row r="361" spans="1:13" x14ac:dyDescent="0.2">
      <c r="A361" s="420" t="s">
        <v>187</v>
      </c>
      <c r="B361" s="176" t="s">
        <v>17</v>
      </c>
      <c r="C361" s="179" t="s">
        <v>22</v>
      </c>
      <c r="D361" s="180" t="s">
        <v>22</v>
      </c>
      <c r="E361" s="178" t="s">
        <v>29</v>
      </c>
      <c r="F361" s="179" t="s">
        <v>106</v>
      </c>
      <c r="G361" s="179" t="s">
        <v>29</v>
      </c>
      <c r="H361" s="180" t="s">
        <v>107</v>
      </c>
      <c r="I361" s="101" t="s">
        <v>30</v>
      </c>
      <c r="J361" s="101" t="s">
        <v>30</v>
      </c>
      <c r="K361" s="487">
        <f>K363</f>
        <v>4.83</v>
      </c>
      <c r="L361" s="212">
        <f>L363</f>
        <v>4.83</v>
      </c>
      <c r="M361" s="213">
        <f>M363</f>
        <v>4.83</v>
      </c>
    </row>
    <row r="362" spans="1:13" ht="21.75" x14ac:dyDescent="0.2">
      <c r="A362" s="411" t="s">
        <v>536</v>
      </c>
      <c r="B362" s="176" t="s">
        <v>17</v>
      </c>
      <c r="C362" s="179" t="s">
        <v>22</v>
      </c>
      <c r="D362" s="180" t="s">
        <v>22</v>
      </c>
      <c r="E362" s="178" t="s">
        <v>18</v>
      </c>
      <c r="F362" s="179" t="s">
        <v>106</v>
      </c>
      <c r="G362" s="179" t="s">
        <v>29</v>
      </c>
      <c r="H362" s="180" t="s">
        <v>107</v>
      </c>
      <c r="I362" s="103" t="s">
        <v>30</v>
      </c>
      <c r="J362" s="103" t="s">
        <v>30</v>
      </c>
      <c r="K362" s="486">
        <f>K361</f>
        <v>4.83</v>
      </c>
      <c r="L362" s="214">
        <f>L361</f>
        <v>4.83</v>
      </c>
      <c r="M362" s="215">
        <f>M361</f>
        <v>4.83</v>
      </c>
    </row>
    <row r="363" spans="1:13" ht="32.25" x14ac:dyDescent="0.2">
      <c r="A363" s="421" t="s">
        <v>170</v>
      </c>
      <c r="B363" s="176" t="s">
        <v>17</v>
      </c>
      <c r="C363" s="179" t="s">
        <v>22</v>
      </c>
      <c r="D363" s="180" t="s">
        <v>22</v>
      </c>
      <c r="E363" s="178" t="s">
        <v>18</v>
      </c>
      <c r="F363" s="179" t="s">
        <v>106</v>
      </c>
      <c r="G363" s="179" t="s">
        <v>28</v>
      </c>
      <c r="H363" s="180" t="s">
        <v>107</v>
      </c>
      <c r="I363" s="103" t="s">
        <v>30</v>
      </c>
      <c r="J363" s="103" t="s">
        <v>30</v>
      </c>
      <c r="K363" s="486">
        <f t="shared" ref="K363:M366" si="82">K364</f>
        <v>4.83</v>
      </c>
      <c r="L363" s="214">
        <f t="shared" si="82"/>
        <v>4.83</v>
      </c>
      <c r="M363" s="215">
        <f t="shared" si="82"/>
        <v>4.83</v>
      </c>
    </row>
    <row r="364" spans="1:13" ht="25.5" customHeight="1" x14ac:dyDescent="0.2">
      <c r="A364" s="421" t="s">
        <v>188</v>
      </c>
      <c r="B364" s="176" t="s">
        <v>17</v>
      </c>
      <c r="C364" s="175" t="s">
        <v>22</v>
      </c>
      <c r="D364" s="177" t="s">
        <v>22</v>
      </c>
      <c r="E364" s="100" t="s">
        <v>18</v>
      </c>
      <c r="F364" s="175" t="s">
        <v>106</v>
      </c>
      <c r="G364" s="175" t="s">
        <v>28</v>
      </c>
      <c r="H364" s="177" t="s">
        <v>189</v>
      </c>
      <c r="I364" s="101" t="s">
        <v>30</v>
      </c>
      <c r="J364" s="101" t="s">
        <v>30</v>
      </c>
      <c r="K364" s="487">
        <f t="shared" si="82"/>
        <v>4.83</v>
      </c>
      <c r="L364" s="212">
        <f t="shared" si="82"/>
        <v>4.83</v>
      </c>
      <c r="M364" s="213">
        <f t="shared" si="82"/>
        <v>4.83</v>
      </c>
    </row>
    <row r="365" spans="1:13" x14ac:dyDescent="0.2">
      <c r="A365" s="526" t="s">
        <v>82</v>
      </c>
      <c r="B365" s="535" t="s">
        <v>17</v>
      </c>
      <c r="C365" s="528" t="s">
        <v>22</v>
      </c>
      <c r="D365" s="529" t="s">
        <v>22</v>
      </c>
      <c r="E365" s="530" t="s">
        <v>18</v>
      </c>
      <c r="F365" s="528" t="s">
        <v>106</v>
      </c>
      <c r="G365" s="528" t="s">
        <v>28</v>
      </c>
      <c r="H365" s="529" t="s">
        <v>189</v>
      </c>
      <c r="I365" s="531" t="s">
        <v>55</v>
      </c>
      <c r="J365" s="531" t="s">
        <v>30</v>
      </c>
      <c r="K365" s="582">
        <f t="shared" si="82"/>
        <v>4.83</v>
      </c>
      <c r="L365" s="583">
        <f t="shared" si="82"/>
        <v>4.83</v>
      </c>
      <c r="M365" s="584">
        <f t="shared" si="82"/>
        <v>4.83</v>
      </c>
    </row>
    <row r="366" spans="1:13" x14ac:dyDescent="0.2">
      <c r="A366" s="430" t="s">
        <v>126</v>
      </c>
      <c r="B366" s="176" t="s">
        <v>17</v>
      </c>
      <c r="C366" s="179" t="s">
        <v>22</v>
      </c>
      <c r="D366" s="180" t="s">
        <v>22</v>
      </c>
      <c r="E366" s="178" t="s">
        <v>18</v>
      </c>
      <c r="F366" s="179" t="s">
        <v>106</v>
      </c>
      <c r="G366" s="179" t="s">
        <v>28</v>
      </c>
      <c r="H366" s="180" t="s">
        <v>189</v>
      </c>
      <c r="I366" s="103" t="s">
        <v>55</v>
      </c>
      <c r="J366" s="103" t="s">
        <v>56</v>
      </c>
      <c r="K366" s="486">
        <f t="shared" si="82"/>
        <v>4.83</v>
      </c>
      <c r="L366" s="214">
        <f t="shared" si="82"/>
        <v>4.83</v>
      </c>
      <c r="M366" s="215">
        <f t="shared" si="82"/>
        <v>4.83</v>
      </c>
    </row>
    <row r="367" spans="1:13" x14ac:dyDescent="0.2">
      <c r="A367" s="423" t="s">
        <v>13</v>
      </c>
      <c r="B367" s="384" t="s">
        <v>17</v>
      </c>
      <c r="C367" s="385" t="s">
        <v>22</v>
      </c>
      <c r="D367" s="386" t="s">
        <v>22</v>
      </c>
      <c r="E367" s="387" t="s">
        <v>18</v>
      </c>
      <c r="F367" s="385" t="s">
        <v>106</v>
      </c>
      <c r="G367" s="385" t="s">
        <v>28</v>
      </c>
      <c r="H367" s="386" t="s">
        <v>189</v>
      </c>
      <c r="I367" s="397" t="s">
        <v>55</v>
      </c>
      <c r="J367" s="397" t="s">
        <v>57</v>
      </c>
      <c r="K367" s="500">
        <v>4.83</v>
      </c>
      <c r="L367" s="398">
        <v>4.83</v>
      </c>
      <c r="M367" s="399">
        <v>4.83</v>
      </c>
    </row>
    <row r="368" spans="1:13" ht="12.75" x14ac:dyDescent="0.2">
      <c r="A368" s="446" t="s">
        <v>190</v>
      </c>
      <c r="B368" s="295" t="s">
        <v>17</v>
      </c>
      <c r="C368" s="296" t="s">
        <v>28</v>
      </c>
      <c r="D368" s="297" t="s">
        <v>29</v>
      </c>
      <c r="E368" s="298" t="s">
        <v>29</v>
      </c>
      <c r="F368" s="296" t="s">
        <v>106</v>
      </c>
      <c r="G368" s="296" t="s">
        <v>29</v>
      </c>
      <c r="H368" s="297" t="s">
        <v>107</v>
      </c>
      <c r="I368" s="299" t="s">
        <v>30</v>
      </c>
      <c r="J368" s="299" t="s">
        <v>30</v>
      </c>
      <c r="K368" s="499">
        <f>K369+K380</f>
        <v>4811.8870000000006</v>
      </c>
      <c r="L368" s="308">
        <f>L369+L380</f>
        <v>4811.8870000000006</v>
      </c>
      <c r="M368" s="309">
        <f>M369+M380</f>
        <v>4811.8870000000006</v>
      </c>
    </row>
    <row r="369" spans="1:13" x14ac:dyDescent="0.2">
      <c r="A369" s="420" t="s">
        <v>191</v>
      </c>
      <c r="B369" s="176" t="s">
        <v>17</v>
      </c>
      <c r="C369" s="175" t="s">
        <v>28</v>
      </c>
      <c r="D369" s="177" t="s">
        <v>18</v>
      </c>
      <c r="E369" s="100" t="s">
        <v>29</v>
      </c>
      <c r="F369" s="175" t="s">
        <v>106</v>
      </c>
      <c r="G369" s="175" t="s">
        <v>29</v>
      </c>
      <c r="H369" s="177" t="s">
        <v>107</v>
      </c>
      <c r="I369" s="101" t="s">
        <v>30</v>
      </c>
      <c r="J369" s="101" t="s">
        <v>30</v>
      </c>
      <c r="K369" s="487">
        <f t="shared" ref="K369:K374" si="83">K370</f>
        <v>4352.1980000000003</v>
      </c>
      <c r="L369" s="212">
        <f>L370</f>
        <v>4352.1980000000003</v>
      </c>
      <c r="M369" s="213">
        <f>M370</f>
        <v>4352.1980000000003</v>
      </c>
    </row>
    <row r="370" spans="1:13" ht="21.75" x14ac:dyDescent="0.2">
      <c r="A370" s="411" t="s">
        <v>536</v>
      </c>
      <c r="B370" s="176" t="s">
        <v>17</v>
      </c>
      <c r="C370" s="175" t="s">
        <v>28</v>
      </c>
      <c r="D370" s="177" t="s">
        <v>18</v>
      </c>
      <c r="E370" s="100" t="s">
        <v>18</v>
      </c>
      <c r="F370" s="175" t="s">
        <v>106</v>
      </c>
      <c r="G370" s="175" t="s">
        <v>29</v>
      </c>
      <c r="H370" s="177" t="s">
        <v>107</v>
      </c>
      <c r="I370" s="101" t="s">
        <v>30</v>
      </c>
      <c r="J370" s="103"/>
      <c r="K370" s="486">
        <f t="shared" si="83"/>
        <v>4352.1980000000003</v>
      </c>
      <c r="L370" s="214">
        <f t="shared" ref="L370:M374" si="84">L371</f>
        <v>4352.1980000000003</v>
      </c>
      <c r="M370" s="215">
        <f t="shared" si="84"/>
        <v>4352.1980000000003</v>
      </c>
    </row>
    <row r="371" spans="1:13" ht="32.25" x14ac:dyDescent="0.2">
      <c r="A371" s="421" t="s">
        <v>170</v>
      </c>
      <c r="B371" s="176" t="s">
        <v>17</v>
      </c>
      <c r="C371" s="175" t="s">
        <v>28</v>
      </c>
      <c r="D371" s="180" t="s">
        <v>18</v>
      </c>
      <c r="E371" s="100" t="s">
        <v>18</v>
      </c>
      <c r="F371" s="175" t="s">
        <v>106</v>
      </c>
      <c r="G371" s="175" t="s">
        <v>28</v>
      </c>
      <c r="H371" s="180" t="s">
        <v>107</v>
      </c>
      <c r="I371" s="103" t="s">
        <v>30</v>
      </c>
      <c r="J371" s="103" t="s">
        <v>30</v>
      </c>
      <c r="K371" s="486">
        <f>K372+K376</f>
        <v>4352.1980000000003</v>
      </c>
      <c r="L371" s="208">
        <f>L372+L376</f>
        <v>4352.1980000000003</v>
      </c>
      <c r="M371" s="209">
        <f>M372+M376</f>
        <v>4352.1980000000003</v>
      </c>
    </row>
    <row r="372" spans="1:13" ht="33.75" x14ac:dyDescent="0.2">
      <c r="A372" s="439" t="s">
        <v>431</v>
      </c>
      <c r="B372" s="176" t="s">
        <v>17</v>
      </c>
      <c r="C372" s="175" t="s">
        <v>28</v>
      </c>
      <c r="D372" s="180" t="s">
        <v>18</v>
      </c>
      <c r="E372" s="100" t="s">
        <v>18</v>
      </c>
      <c r="F372" s="175" t="s">
        <v>106</v>
      </c>
      <c r="G372" s="175" t="s">
        <v>28</v>
      </c>
      <c r="H372" s="180" t="s">
        <v>185</v>
      </c>
      <c r="I372" s="103" t="s">
        <v>30</v>
      </c>
      <c r="J372" s="103" t="s">
        <v>30</v>
      </c>
      <c r="K372" s="486">
        <f t="shared" si="83"/>
        <v>750.35500000000002</v>
      </c>
      <c r="L372" s="214">
        <f t="shared" si="84"/>
        <v>750.35500000000002</v>
      </c>
      <c r="M372" s="215">
        <f t="shared" si="84"/>
        <v>750.35500000000002</v>
      </c>
    </row>
    <row r="373" spans="1:13" x14ac:dyDescent="0.2">
      <c r="A373" s="526" t="s">
        <v>82</v>
      </c>
      <c r="B373" s="535" t="s">
        <v>17</v>
      </c>
      <c r="C373" s="536" t="s">
        <v>28</v>
      </c>
      <c r="D373" s="529" t="s">
        <v>18</v>
      </c>
      <c r="E373" s="538" t="s">
        <v>18</v>
      </c>
      <c r="F373" s="536" t="s">
        <v>106</v>
      </c>
      <c r="G373" s="536" t="s">
        <v>28</v>
      </c>
      <c r="H373" s="529" t="s">
        <v>185</v>
      </c>
      <c r="I373" s="531" t="s">
        <v>55</v>
      </c>
      <c r="J373" s="531" t="s">
        <v>30</v>
      </c>
      <c r="K373" s="582">
        <f t="shared" si="83"/>
        <v>750.35500000000002</v>
      </c>
      <c r="L373" s="583">
        <f t="shared" si="84"/>
        <v>750.35500000000002</v>
      </c>
      <c r="M373" s="584">
        <f t="shared" si="84"/>
        <v>750.35500000000002</v>
      </c>
    </row>
    <row r="374" spans="1:13" x14ac:dyDescent="0.2">
      <c r="A374" s="161" t="s">
        <v>126</v>
      </c>
      <c r="B374" s="176" t="s">
        <v>17</v>
      </c>
      <c r="C374" s="175" t="s">
        <v>28</v>
      </c>
      <c r="D374" s="180" t="s">
        <v>18</v>
      </c>
      <c r="E374" s="100" t="s">
        <v>18</v>
      </c>
      <c r="F374" s="175" t="s">
        <v>106</v>
      </c>
      <c r="G374" s="175" t="s">
        <v>28</v>
      </c>
      <c r="H374" s="180" t="s">
        <v>185</v>
      </c>
      <c r="I374" s="103" t="s">
        <v>55</v>
      </c>
      <c r="J374" s="103" t="s">
        <v>56</v>
      </c>
      <c r="K374" s="486">
        <f t="shared" si="83"/>
        <v>750.35500000000002</v>
      </c>
      <c r="L374" s="214">
        <f>L375</f>
        <v>750.35500000000002</v>
      </c>
      <c r="M374" s="215">
        <f t="shared" si="84"/>
        <v>750.35500000000002</v>
      </c>
    </row>
    <row r="375" spans="1:13" x14ac:dyDescent="0.2">
      <c r="A375" s="423" t="s">
        <v>13</v>
      </c>
      <c r="B375" s="384" t="s">
        <v>17</v>
      </c>
      <c r="C375" s="385" t="s">
        <v>28</v>
      </c>
      <c r="D375" s="386" t="s">
        <v>18</v>
      </c>
      <c r="E375" s="387" t="s">
        <v>18</v>
      </c>
      <c r="F375" s="385" t="s">
        <v>106</v>
      </c>
      <c r="G375" s="385" t="s">
        <v>28</v>
      </c>
      <c r="H375" s="386" t="s">
        <v>185</v>
      </c>
      <c r="I375" s="397" t="s">
        <v>55</v>
      </c>
      <c r="J375" s="397" t="s">
        <v>57</v>
      </c>
      <c r="K375" s="500">
        <v>750.35500000000002</v>
      </c>
      <c r="L375" s="398">
        <v>750.35500000000002</v>
      </c>
      <c r="M375" s="399">
        <v>750.35500000000002</v>
      </c>
    </row>
    <row r="376" spans="1:13" ht="24.75" customHeight="1" x14ac:dyDescent="0.2">
      <c r="A376" s="439" t="s">
        <v>192</v>
      </c>
      <c r="B376" s="176" t="s">
        <v>17</v>
      </c>
      <c r="C376" s="175" t="s">
        <v>28</v>
      </c>
      <c r="D376" s="177" t="s">
        <v>18</v>
      </c>
      <c r="E376" s="100" t="s">
        <v>18</v>
      </c>
      <c r="F376" s="175" t="s">
        <v>106</v>
      </c>
      <c r="G376" s="175" t="s">
        <v>28</v>
      </c>
      <c r="H376" s="177" t="s">
        <v>193</v>
      </c>
      <c r="I376" s="101" t="s">
        <v>30</v>
      </c>
      <c r="J376" s="101" t="s">
        <v>30</v>
      </c>
      <c r="K376" s="487">
        <f>K377</f>
        <v>3601.8429999999998</v>
      </c>
      <c r="L376" s="212">
        <f t="shared" ref="L376:M378" si="85">L377</f>
        <v>3601.8429999999998</v>
      </c>
      <c r="M376" s="213">
        <f t="shared" si="85"/>
        <v>3601.8429999999998</v>
      </c>
    </row>
    <row r="377" spans="1:13" x14ac:dyDescent="0.2">
      <c r="A377" s="526" t="s">
        <v>82</v>
      </c>
      <c r="B377" s="535" t="s">
        <v>17</v>
      </c>
      <c r="C377" s="536" t="s">
        <v>28</v>
      </c>
      <c r="D377" s="529" t="s">
        <v>18</v>
      </c>
      <c r="E377" s="538" t="s">
        <v>18</v>
      </c>
      <c r="F377" s="536" t="s">
        <v>106</v>
      </c>
      <c r="G377" s="536" t="s">
        <v>28</v>
      </c>
      <c r="H377" s="529" t="s">
        <v>193</v>
      </c>
      <c r="I377" s="531" t="s">
        <v>55</v>
      </c>
      <c r="J377" s="531" t="s">
        <v>30</v>
      </c>
      <c r="K377" s="582">
        <f>K378</f>
        <v>3601.8429999999998</v>
      </c>
      <c r="L377" s="583">
        <f t="shared" si="85"/>
        <v>3601.8429999999998</v>
      </c>
      <c r="M377" s="584">
        <f t="shared" si="85"/>
        <v>3601.8429999999998</v>
      </c>
    </row>
    <row r="378" spans="1:13" x14ac:dyDescent="0.2">
      <c r="A378" s="161" t="s">
        <v>126</v>
      </c>
      <c r="B378" s="176" t="s">
        <v>17</v>
      </c>
      <c r="C378" s="175" t="s">
        <v>28</v>
      </c>
      <c r="D378" s="180" t="s">
        <v>18</v>
      </c>
      <c r="E378" s="100" t="s">
        <v>18</v>
      </c>
      <c r="F378" s="175" t="s">
        <v>106</v>
      </c>
      <c r="G378" s="175" t="s">
        <v>28</v>
      </c>
      <c r="H378" s="180" t="s">
        <v>193</v>
      </c>
      <c r="I378" s="103" t="s">
        <v>55</v>
      </c>
      <c r="J378" s="103" t="s">
        <v>56</v>
      </c>
      <c r="K378" s="486">
        <f>K379</f>
        <v>3601.8429999999998</v>
      </c>
      <c r="L378" s="214">
        <f t="shared" si="85"/>
        <v>3601.8429999999998</v>
      </c>
      <c r="M378" s="215">
        <f t="shared" si="85"/>
        <v>3601.8429999999998</v>
      </c>
    </row>
    <row r="379" spans="1:13" x14ac:dyDescent="0.2">
      <c r="A379" s="371" t="s">
        <v>13</v>
      </c>
      <c r="B379" s="351" t="s">
        <v>17</v>
      </c>
      <c r="C379" s="352" t="s">
        <v>28</v>
      </c>
      <c r="D379" s="353" t="s">
        <v>18</v>
      </c>
      <c r="E379" s="354" t="s">
        <v>18</v>
      </c>
      <c r="F379" s="352" t="s">
        <v>106</v>
      </c>
      <c r="G379" s="352" t="s">
        <v>28</v>
      </c>
      <c r="H379" s="353" t="s">
        <v>193</v>
      </c>
      <c r="I379" s="400" t="s">
        <v>55</v>
      </c>
      <c r="J379" s="400" t="s">
        <v>57</v>
      </c>
      <c r="K379" s="501">
        <v>3601.8429999999998</v>
      </c>
      <c r="L379" s="401">
        <v>3601.8429999999998</v>
      </c>
      <c r="M379" s="402">
        <v>3601.8429999999998</v>
      </c>
    </row>
    <row r="380" spans="1:13" ht="12.75" x14ac:dyDescent="0.2">
      <c r="A380" s="425" t="s">
        <v>194</v>
      </c>
      <c r="B380" s="295" t="s">
        <v>17</v>
      </c>
      <c r="C380" s="296" t="s">
        <v>28</v>
      </c>
      <c r="D380" s="297" t="s">
        <v>19</v>
      </c>
      <c r="E380" s="298" t="s">
        <v>29</v>
      </c>
      <c r="F380" s="296" t="s">
        <v>106</v>
      </c>
      <c r="G380" s="296" t="s">
        <v>29</v>
      </c>
      <c r="H380" s="297" t="s">
        <v>107</v>
      </c>
      <c r="I380" s="299" t="s">
        <v>30</v>
      </c>
      <c r="J380" s="299" t="s">
        <v>30</v>
      </c>
      <c r="K380" s="499">
        <f t="shared" ref="K380:M382" si="86">K381</f>
        <v>459.68900000000002</v>
      </c>
      <c r="L380" s="308">
        <f t="shared" si="86"/>
        <v>459.68900000000002</v>
      </c>
      <c r="M380" s="309">
        <f t="shared" si="86"/>
        <v>459.68900000000002</v>
      </c>
    </row>
    <row r="381" spans="1:13" ht="21.75" x14ac:dyDescent="0.2">
      <c r="A381" s="411" t="s">
        <v>536</v>
      </c>
      <c r="B381" s="176" t="s">
        <v>17</v>
      </c>
      <c r="C381" s="175" t="s">
        <v>28</v>
      </c>
      <c r="D381" s="177" t="s">
        <v>19</v>
      </c>
      <c r="E381" s="100" t="s">
        <v>18</v>
      </c>
      <c r="F381" s="175" t="s">
        <v>106</v>
      </c>
      <c r="G381" s="175" t="s">
        <v>29</v>
      </c>
      <c r="H381" s="177" t="s">
        <v>107</v>
      </c>
      <c r="I381" s="101" t="s">
        <v>30</v>
      </c>
      <c r="J381" s="103" t="s">
        <v>30</v>
      </c>
      <c r="K381" s="486">
        <f t="shared" si="86"/>
        <v>459.68900000000002</v>
      </c>
      <c r="L381" s="214">
        <f t="shared" si="86"/>
        <v>459.68900000000002</v>
      </c>
      <c r="M381" s="215">
        <f t="shared" si="86"/>
        <v>459.68900000000002</v>
      </c>
    </row>
    <row r="382" spans="1:13" ht="32.25" x14ac:dyDescent="0.2">
      <c r="A382" s="421" t="s">
        <v>170</v>
      </c>
      <c r="B382" s="176" t="s">
        <v>17</v>
      </c>
      <c r="C382" s="175" t="s">
        <v>28</v>
      </c>
      <c r="D382" s="177" t="s">
        <v>19</v>
      </c>
      <c r="E382" s="100" t="s">
        <v>18</v>
      </c>
      <c r="F382" s="175" t="s">
        <v>106</v>
      </c>
      <c r="G382" s="175" t="s">
        <v>28</v>
      </c>
      <c r="H382" s="177" t="s">
        <v>107</v>
      </c>
      <c r="I382" s="101" t="s">
        <v>30</v>
      </c>
      <c r="J382" s="101" t="s">
        <v>30</v>
      </c>
      <c r="K382" s="487">
        <f>K383</f>
        <v>459.68900000000002</v>
      </c>
      <c r="L382" s="210">
        <f t="shared" si="86"/>
        <v>459.68900000000002</v>
      </c>
      <c r="M382" s="211">
        <f t="shared" si="86"/>
        <v>459.68900000000002</v>
      </c>
    </row>
    <row r="383" spans="1:13" ht="35.25" customHeight="1" x14ac:dyDescent="0.2">
      <c r="A383" s="439" t="s">
        <v>195</v>
      </c>
      <c r="B383" s="176" t="s">
        <v>17</v>
      </c>
      <c r="C383" s="175" t="s">
        <v>28</v>
      </c>
      <c r="D383" s="177" t="s">
        <v>19</v>
      </c>
      <c r="E383" s="100" t="s">
        <v>18</v>
      </c>
      <c r="F383" s="175" t="s">
        <v>106</v>
      </c>
      <c r="G383" s="175" t="s">
        <v>28</v>
      </c>
      <c r="H383" s="177" t="s">
        <v>196</v>
      </c>
      <c r="I383" s="101" t="s">
        <v>30</v>
      </c>
      <c r="J383" s="101" t="s">
        <v>30</v>
      </c>
      <c r="K383" s="487">
        <f>K384</f>
        <v>459.68900000000002</v>
      </c>
      <c r="L383" s="212">
        <f t="shared" ref="L383:M385" si="87">L384</f>
        <v>459.68900000000002</v>
      </c>
      <c r="M383" s="213">
        <f t="shared" si="87"/>
        <v>459.68900000000002</v>
      </c>
    </row>
    <row r="384" spans="1:13" x14ac:dyDescent="0.2">
      <c r="A384" s="526" t="s">
        <v>82</v>
      </c>
      <c r="B384" s="535" t="s">
        <v>17</v>
      </c>
      <c r="C384" s="536" t="s">
        <v>28</v>
      </c>
      <c r="D384" s="529" t="s">
        <v>19</v>
      </c>
      <c r="E384" s="538" t="s">
        <v>18</v>
      </c>
      <c r="F384" s="536" t="s">
        <v>106</v>
      </c>
      <c r="G384" s="536" t="s">
        <v>28</v>
      </c>
      <c r="H384" s="529" t="s">
        <v>196</v>
      </c>
      <c r="I384" s="531" t="s">
        <v>55</v>
      </c>
      <c r="J384" s="531" t="s">
        <v>30</v>
      </c>
      <c r="K384" s="582">
        <f>K385</f>
        <v>459.68900000000002</v>
      </c>
      <c r="L384" s="583">
        <f t="shared" si="87"/>
        <v>459.68900000000002</v>
      </c>
      <c r="M384" s="584">
        <f t="shared" si="87"/>
        <v>459.68900000000002</v>
      </c>
    </row>
    <row r="385" spans="1:13" x14ac:dyDescent="0.2">
      <c r="A385" s="161" t="s">
        <v>126</v>
      </c>
      <c r="B385" s="176" t="s">
        <v>17</v>
      </c>
      <c r="C385" s="175" t="s">
        <v>28</v>
      </c>
      <c r="D385" s="180" t="s">
        <v>19</v>
      </c>
      <c r="E385" s="100" t="s">
        <v>18</v>
      </c>
      <c r="F385" s="175" t="s">
        <v>106</v>
      </c>
      <c r="G385" s="175" t="s">
        <v>28</v>
      </c>
      <c r="H385" s="180" t="s">
        <v>196</v>
      </c>
      <c r="I385" s="103" t="s">
        <v>55</v>
      </c>
      <c r="J385" s="103" t="s">
        <v>56</v>
      </c>
      <c r="K385" s="486">
        <f>K386</f>
        <v>459.68900000000002</v>
      </c>
      <c r="L385" s="214">
        <f t="shared" si="87"/>
        <v>459.68900000000002</v>
      </c>
      <c r="M385" s="215">
        <f t="shared" si="87"/>
        <v>459.68900000000002</v>
      </c>
    </row>
    <row r="386" spans="1:13" x14ac:dyDescent="0.2">
      <c r="A386" s="371" t="s">
        <v>13</v>
      </c>
      <c r="B386" s="351" t="s">
        <v>17</v>
      </c>
      <c r="C386" s="352" t="s">
        <v>28</v>
      </c>
      <c r="D386" s="353" t="s">
        <v>19</v>
      </c>
      <c r="E386" s="354" t="s">
        <v>18</v>
      </c>
      <c r="F386" s="352" t="s">
        <v>106</v>
      </c>
      <c r="G386" s="352" t="s">
        <v>28</v>
      </c>
      <c r="H386" s="353" t="s">
        <v>196</v>
      </c>
      <c r="I386" s="400" t="s">
        <v>55</v>
      </c>
      <c r="J386" s="400" t="s">
        <v>57</v>
      </c>
      <c r="K386" s="501">
        <v>459.68900000000002</v>
      </c>
      <c r="L386" s="401">
        <v>459.68900000000002</v>
      </c>
      <c r="M386" s="402">
        <v>459.68900000000002</v>
      </c>
    </row>
    <row r="387" spans="1:13" ht="12.75" x14ac:dyDescent="0.2">
      <c r="A387" s="425" t="s">
        <v>197</v>
      </c>
      <c r="B387" s="295" t="s">
        <v>17</v>
      </c>
      <c r="C387" s="310" t="s">
        <v>38</v>
      </c>
      <c r="D387" s="311" t="s">
        <v>29</v>
      </c>
      <c r="E387" s="312" t="s">
        <v>29</v>
      </c>
      <c r="F387" s="310" t="s">
        <v>106</v>
      </c>
      <c r="G387" s="310" t="s">
        <v>29</v>
      </c>
      <c r="H387" s="311" t="s">
        <v>107</v>
      </c>
      <c r="I387" s="313" t="s">
        <v>30</v>
      </c>
      <c r="J387" s="313" t="s">
        <v>30</v>
      </c>
      <c r="K387" s="485">
        <f>K388+K395</f>
        <v>76.239999999999995</v>
      </c>
      <c r="L387" s="301">
        <f>L388+L395</f>
        <v>76.239999999999995</v>
      </c>
      <c r="M387" s="302">
        <f>M388+M395</f>
        <v>76.239999999999995</v>
      </c>
    </row>
    <row r="388" spans="1:13" x14ac:dyDescent="0.2">
      <c r="A388" s="420" t="s">
        <v>16</v>
      </c>
      <c r="B388" s="176" t="s">
        <v>17</v>
      </c>
      <c r="C388" s="109" t="s">
        <v>38</v>
      </c>
      <c r="D388" s="108" t="s">
        <v>18</v>
      </c>
      <c r="E388" s="114" t="s">
        <v>29</v>
      </c>
      <c r="F388" s="109" t="s">
        <v>106</v>
      </c>
      <c r="G388" s="109" t="s">
        <v>29</v>
      </c>
      <c r="H388" s="108" t="s">
        <v>107</v>
      </c>
      <c r="I388" s="105" t="s">
        <v>30</v>
      </c>
      <c r="J388" s="105" t="s">
        <v>30</v>
      </c>
      <c r="K388" s="487">
        <f t="shared" ref="K388:K393" si="88">K389</f>
        <v>76.239999999999995</v>
      </c>
      <c r="L388" s="212">
        <f>L389</f>
        <v>76.239999999999995</v>
      </c>
      <c r="M388" s="213">
        <f>M389</f>
        <v>76.239999999999995</v>
      </c>
    </row>
    <row r="389" spans="1:13" ht="21.75" x14ac:dyDescent="0.2">
      <c r="A389" s="411" t="s">
        <v>536</v>
      </c>
      <c r="B389" s="176" t="s">
        <v>17</v>
      </c>
      <c r="C389" s="110" t="s">
        <v>38</v>
      </c>
      <c r="D389" s="107" t="s">
        <v>18</v>
      </c>
      <c r="E389" s="100" t="s">
        <v>18</v>
      </c>
      <c r="F389" s="175" t="s">
        <v>106</v>
      </c>
      <c r="G389" s="175" t="s">
        <v>29</v>
      </c>
      <c r="H389" s="180" t="s">
        <v>107</v>
      </c>
      <c r="I389" s="103" t="s">
        <v>30</v>
      </c>
      <c r="J389" s="103" t="s">
        <v>30</v>
      </c>
      <c r="K389" s="486">
        <f t="shared" si="88"/>
        <v>76.239999999999995</v>
      </c>
      <c r="L389" s="214">
        <f t="shared" ref="L389:M393" si="89">L390</f>
        <v>76.239999999999995</v>
      </c>
      <c r="M389" s="215">
        <f t="shared" si="89"/>
        <v>76.239999999999995</v>
      </c>
    </row>
    <row r="390" spans="1:13" ht="32.25" x14ac:dyDescent="0.2">
      <c r="A390" s="421" t="s">
        <v>170</v>
      </c>
      <c r="B390" s="176" t="s">
        <v>17</v>
      </c>
      <c r="C390" s="110" t="s">
        <v>38</v>
      </c>
      <c r="D390" s="107" t="s">
        <v>18</v>
      </c>
      <c r="E390" s="100" t="s">
        <v>18</v>
      </c>
      <c r="F390" s="175" t="s">
        <v>106</v>
      </c>
      <c r="G390" s="175" t="s">
        <v>28</v>
      </c>
      <c r="H390" s="180" t="s">
        <v>107</v>
      </c>
      <c r="I390" s="103" t="s">
        <v>30</v>
      </c>
      <c r="J390" s="103" t="s">
        <v>30</v>
      </c>
      <c r="K390" s="486">
        <f t="shared" si="88"/>
        <v>76.239999999999995</v>
      </c>
      <c r="L390" s="214">
        <f t="shared" si="89"/>
        <v>76.239999999999995</v>
      </c>
      <c r="M390" s="215">
        <f t="shared" si="89"/>
        <v>76.239999999999995</v>
      </c>
    </row>
    <row r="391" spans="1:13" ht="21" x14ac:dyDescent="0.2">
      <c r="A391" s="447" t="s">
        <v>198</v>
      </c>
      <c r="B391" s="176" t="s">
        <v>17</v>
      </c>
      <c r="C391" s="110" t="s">
        <v>38</v>
      </c>
      <c r="D391" s="107" t="s">
        <v>18</v>
      </c>
      <c r="E391" s="100" t="s">
        <v>18</v>
      </c>
      <c r="F391" s="175" t="s">
        <v>106</v>
      </c>
      <c r="G391" s="175" t="s">
        <v>28</v>
      </c>
      <c r="H391" s="180" t="s">
        <v>199</v>
      </c>
      <c r="I391" s="103" t="s">
        <v>30</v>
      </c>
      <c r="J391" s="103" t="s">
        <v>30</v>
      </c>
      <c r="K391" s="486">
        <f t="shared" si="88"/>
        <v>76.239999999999995</v>
      </c>
      <c r="L391" s="214">
        <f t="shared" si="89"/>
        <v>76.239999999999995</v>
      </c>
      <c r="M391" s="215">
        <f t="shared" si="89"/>
        <v>76.239999999999995</v>
      </c>
    </row>
    <row r="392" spans="1:13" x14ac:dyDescent="0.2">
      <c r="A392" s="526" t="s">
        <v>82</v>
      </c>
      <c r="B392" s="535" t="s">
        <v>17</v>
      </c>
      <c r="C392" s="585" t="s">
        <v>38</v>
      </c>
      <c r="D392" s="564" t="s">
        <v>18</v>
      </c>
      <c r="E392" s="538" t="s">
        <v>18</v>
      </c>
      <c r="F392" s="536" t="s">
        <v>106</v>
      </c>
      <c r="G392" s="536" t="s">
        <v>28</v>
      </c>
      <c r="H392" s="529" t="s">
        <v>199</v>
      </c>
      <c r="I392" s="531" t="s">
        <v>55</v>
      </c>
      <c r="J392" s="531" t="s">
        <v>30</v>
      </c>
      <c r="K392" s="582">
        <f t="shared" si="88"/>
        <v>76.239999999999995</v>
      </c>
      <c r="L392" s="583">
        <f t="shared" si="89"/>
        <v>76.239999999999995</v>
      </c>
      <c r="M392" s="584">
        <f t="shared" si="89"/>
        <v>76.239999999999995</v>
      </c>
    </row>
    <row r="393" spans="1:13" x14ac:dyDescent="0.2">
      <c r="A393" s="161" t="s">
        <v>126</v>
      </c>
      <c r="B393" s="176" t="s">
        <v>17</v>
      </c>
      <c r="C393" s="110" t="s">
        <v>38</v>
      </c>
      <c r="D393" s="107" t="s">
        <v>18</v>
      </c>
      <c r="E393" s="100" t="s">
        <v>18</v>
      </c>
      <c r="F393" s="175" t="s">
        <v>106</v>
      </c>
      <c r="G393" s="175" t="s">
        <v>28</v>
      </c>
      <c r="H393" s="180" t="s">
        <v>199</v>
      </c>
      <c r="I393" s="103" t="s">
        <v>55</v>
      </c>
      <c r="J393" s="103" t="s">
        <v>56</v>
      </c>
      <c r="K393" s="486">
        <f t="shared" si="88"/>
        <v>76.239999999999995</v>
      </c>
      <c r="L393" s="214">
        <f t="shared" si="89"/>
        <v>76.239999999999995</v>
      </c>
      <c r="M393" s="215">
        <f t="shared" si="89"/>
        <v>76.239999999999995</v>
      </c>
    </row>
    <row r="394" spans="1:13" x14ac:dyDescent="0.2">
      <c r="A394" s="371" t="s">
        <v>13</v>
      </c>
      <c r="B394" s="351" t="s">
        <v>17</v>
      </c>
      <c r="C394" s="403" t="s">
        <v>38</v>
      </c>
      <c r="D394" s="404" t="s">
        <v>18</v>
      </c>
      <c r="E394" s="354" t="s">
        <v>18</v>
      </c>
      <c r="F394" s="352" t="s">
        <v>106</v>
      </c>
      <c r="G394" s="352" t="s">
        <v>28</v>
      </c>
      <c r="H394" s="353" t="s">
        <v>199</v>
      </c>
      <c r="I394" s="400" t="s">
        <v>55</v>
      </c>
      <c r="J394" s="400" t="s">
        <v>57</v>
      </c>
      <c r="K394" s="501">
        <v>76.239999999999995</v>
      </c>
      <c r="L394" s="401">
        <v>76.239999999999995</v>
      </c>
      <c r="M394" s="402">
        <v>76.239999999999995</v>
      </c>
    </row>
    <row r="395" spans="1:13" ht="12.75" x14ac:dyDescent="0.2">
      <c r="A395" s="432" t="s">
        <v>200</v>
      </c>
      <c r="B395" s="176" t="s">
        <v>17</v>
      </c>
      <c r="C395" s="109" t="s">
        <v>38</v>
      </c>
      <c r="D395" s="108" t="s">
        <v>23</v>
      </c>
      <c r="E395" s="114" t="s">
        <v>29</v>
      </c>
      <c r="F395" s="109" t="s">
        <v>106</v>
      </c>
      <c r="G395" s="109" t="s">
        <v>29</v>
      </c>
      <c r="H395" s="108" t="s">
        <v>107</v>
      </c>
      <c r="I395" s="105" t="s">
        <v>30</v>
      </c>
      <c r="J395" s="105" t="s">
        <v>30</v>
      </c>
      <c r="K395" s="487">
        <f t="shared" ref="K395:M397" si="90">K396</f>
        <v>0</v>
      </c>
      <c r="L395" s="212">
        <f t="shared" si="90"/>
        <v>0</v>
      </c>
      <c r="M395" s="213">
        <f t="shared" si="90"/>
        <v>0</v>
      </c>
    </row>
    <row r="396" spans="1:13" ht="21.75" x14ac:dyDescent="0.2">
      <c r="A396" s="411" t="s">
        <v>536</v>
      </c>
      <c r="B396" s="176" t="s">
        <v>17</v>
      </c>
      <c r="C396" s="109" t="s">
        <v>38</v>
      </c>
      <c r="D396" s="108" t="s">
        <v>23</v>
      </c>
      <c r="E396" s="100" t="s">
        <v>18</v>
      </c>
      <c r="F396" s="175" t="s">
        <v>106</v>
      </c>
      <c r="G396" s="175" t="s">
        <v>29</v>
      </c>
      <c r="H396" s="177" t="s">
        <v>107</v>
      </c>
      <c r="I396" s="101" t="s">
        <v>30</v>
      </c>
      <c r="J396" s="101" t="s">
        <v>30</v>
      </c>
      <c r="K396" s="487">
        <f t="shared" si="90"/>
        <v>0</v>
      </c>
      <c r="L396" s="212">
        <f t="shared" si="90"/>
        <v>0</v>
      </c>
      <c r="M396" s="213">
        <f t="shared" si="90"/>
        <v>0</v>
      </c>
    </row>
    <row r="397" spans="1:13" ht="32.25" x14ac:dyDescent="0.2">
      <c r="A397" s="421" t="s">
        <v>170</v>
      </c>
      <c r="B397" s="176" t="s">
        <v>17</v>
      </c>
      <c r="C397" s="110" t="s">
        <v>38</v>
      </c>
      <c r="D397" s="107" t="s">
        <v>23</v>
      </c>
      <c r="E397" s="100" t="s">
        <v>18</v>
      </c>
      <c r="F397" s="175" t="s">
        <v>106</v>
      </c>
      <c r="G397" s="175" t="s">
        <v>28</v>
      </c>
      <c r="H397" s="180" t="s">
        <v>107</v>
      </c>
      <c r="I397" s="103" t="s">
        <v>30</v>
      </c>
      <c r="J397" s="103" t="s">
        <v>30</v>
      </c>
      <c r="K397" s="486">
        <f>K398</f>
        <v>0</v>
      </c>
      <c r="L397" s="208">
        <f t="shared" si="90"/>
        <v>0</v>
      </c>
      <c r="M397" s="209">
        <f t="shared" si="90"/>
        <v>0</v>
      </c>
    </row>
    <row r="398" spans="1:13" ht="21" x14ac:dyDescent="0.2">
      <c r="A398" s="437" t="s">
        <v>214</v>
      </c>
      <c r="B398" s="176" t="s">
        <v>17</v>
      </c>
      <c r="C398" s="109" t="s">
        <v>38</v>
      </c>
      <c r="D398" s="108" t="s">
        <v>23</v>
      </c>
      <c r="E398" s="100" t="s">
        <v>18</v>
      </c>
      <c r="F398" s="175" t="s">
        <v>106</v>
      </c>
      <c r="G398" s="175" t="s">
        <v>28</v>
      </c>
      <c r="H398" s="177" t="s">
        <v>215</v>
      </c>
      <c r="I398" s="101" t="s">
        <v>30</v>
      </c>
      <c r="J398" s="101" t="s">
        <v>30</v>
      </c>
      <c r="K398" s="487">
        <f t="shared" ref="K398:M400" si="91">K399</f>
        <v>0</v>
      </c>
      <c r="L398" s="212">
        <f t="shared" si="91"/>
        <v>0</v>
      </c>
      <c r="M398" s="213">
        <f t="shared" si="91"/>
        <v>0</v>
      </c>
    </row>
    <row r="399" spans="1:13" x14ac:dyDescent="0.2">
      <c r="A399" s="526" t="s">
        <v>82</v>
      </c>
      <c r="B399" s="535" t="s">
        <v>17</v>
      </c>
      <c r="C399" s="580" t="s">
        <v>38</v>
      </c>
      <c r="D399" s="567" t="s">
        <v>23</v>
      </c>
      <c r="E399" s="538" t="s">
        <v>18</v>
      </c>
      <c r="F399" s="536" t="s">
        <v>106</v>
      </c>
      <c r="G399" s="536" t="s">
        <v>28</v>
      </c>
      <c r="H399" s="537" t="s">
        <v>215</v>
      </c>
      <c r="I399" s="531" t="s">
        <v>55</v>
      </c>
      <c r="J399" s="531" t="s">
        <v>30</v>
      </c>
      <c r="K399" s="582">
        <f t="shared" si="91"/>
        <v>0</v>
      </c>
      <c r="L399" s="583">
        <f t="shared" si="91"/>
        <v>0</v>
      </c>
      <c r="M399" s="584">
        <f t="shared" si="91"/>
        <v>0</v>
      </c>
    </row>
    <row r="400" spans="1:13" x14ac:dyDescent="0.2">
      <c r="A400" s="161" t="s">
        <v>126</v>
      </c>
      <c r="B400" s="176" t="s">
        <v>17</v>
      </c>
      <c r="C400" s="109" t="s">
        <v>38</v>
      </c>
      <c r="D400" s="108" t="s">
        <v>23</v>
      </c>
      <c r="E400" s="100" t="s">
        <v>18</v>
      </c>
      <c r="F400" s="175" t="s">
        <v>106</v>
      </c>
      <c r="G400" s="175" t="s">
        <v>28</v>
      </c>
      <c r="H400" s="177" t="s">
        <v>215</v>
      </c>
      <c r="I400" s="103" t="s">
        <v>55</v>
      </c>
      <c r="J400" s="103" t="s">
        <v>56</v>
      </c>
      <c r="K400" s="486">
        <f t="shared" si="91"/>
        <v>0</v>
      </c>
      <c r="L400" s="214">
        <f t="shared" si="91"/>
        <v>0</v>
      </c>
      <c r="M400" s="215">
        <f t="shared" si="91"/>
        <v>0</v>
      </c>
    </row>
    <row r="401" spans="1:13" x14ac:dyDescent="0.2">
      <c r="A401" s="371" t="s">
        <v>13</v>
      </c>
      <c r="B401" s="384" t="s">
        <v>17</v>
      </c>
      <c r="C401" s="394" t="s">
        <v>38</v>
      </c>
      <c r="D401" s="395" t="s">
        <v>23</v>
      </c>
      <c r="E401" s="387" t="s">
        <v>18</v>
      </c>
      <c r="F401" s="385" t="s">
        <v>106</v>
      </c>
      <c r="G401" s="385" t="s">
        <v>28</v>
      </c>
      <c r="H401" s="386" t="s">
        <v>215</v>
      </c>
      <c r="I401" s="397" t="s">
        <v>55</v>
      </c>
      <c r="J401" s="397" t="s">
        <v>57</v>
      </c>
      <c r="K401" s="500">
        <v>0</v>
      </c>
      <c r="L401" s="398"/>
      <c r="M401" s="399"/>
    </row>
    <row r="402" spans="1:13" ht="12.75" thickBot="1" x14ac:dyDescent="0.25">
      <c r="A402" s="448" t="s">
        <v>201</v>
      </c>
      <c r="B402" s="97" t="s">
        <v>17</v>
      </c>
      <c r="C402" s="98" t="s">
        <v>202</v>
      </c>
      <c r="D402" s="99" t="s">
        <v>202</v>
      </c>
      <c r="E402" s="112" t="s">
        <v>202</v>
      </c>
      <c r="F402" s="98" t="s">
        <v>203</v>
      </c>
      <c r="G402" s="98" t="s">
        <v>29</v>
      </c>
      <c r="H402" s="99" t="s">
        <v>107</v>
      </c>
      <c r="I402" s="113" t="s">
        <v>30</v>
      </c>
      <c r="J402" s="113" t="s">
        <v>30</v>
      </c>
      <c r="K402" s="502"/>
      <c r="L402" s="216">
        <v>300</v>
      </c>
      <c r="M402" s="217">
        <v>525</v>
      </c>
    </row>
  </sheetData>
  <mergeCells count="17">
    <mergeCell ref="A7:M7"/>
    <mergeCell ref="A8:M8"/>
    <mergeCell ref="A1:M1"/>
    <mergeCell ref="A2:M2"/>
    <mergeCell ref="A3:M3"/>
    <mergeCell ref="A4:M4"/>
    <mergeCell ref="A5:M5"/>
    <mergeCell ref="A10:A11"/>
    <mergeCell ref="B10:B11"/>
    <mergeCell ref="C10:C11"/>
    <mergeCell ref="D10:D11"/>
    <mergeCell ref="E10:H10"/>
    <mergeCell ref="I10:I11"/>
    <mergeCell ref="J10:J11"/>
    <mergeCell ref="K10:K11"/>
    <mergeCell ref="L10:L11"/>
    <mergeCell ref="M10:M11"/>
  </mergeCells>
  <pageMargins left="0.32" right="0.11" top="0.32" bottom="0.32" header="0.2" footer="0.19"/>
  <pageSetup paperSize="9"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2"/>
  <sheetViews>
    <sheetView topLeftCell="A16" zoomScale="110" zoomScaleNormal="110" workbookViewId="0">
      <selection activeCell="J10" sqref="J10"/>
    </sheetView>
  </sheetViews>
  <sheetFormatPr defaultRowHeight="12" x14ac:dyDescent="0.2"/>
  <cols>
    <col min="1" max="1" width="63.85546875" style="20" customWidth="1"/>
    <col min="2" max="2" width="5" style="21" customWidth="1"/>
    <col min="3" max="3" width="5.28515625" style="21" customWidth="1"/>
    <col min="4" max="4" width="4.7109375" style="21" customWidth="1"/>
    <col min="5" max="5" width="4.42578125" style="22" customWidth="1"/>
    <col min="6" max="6" width="4.85546875" style="36" customWidth="1"/>
    <col min="7" max="7" width="6.85546875" style="36" customWidth="1"/>
    <col min="8" max="8" width="6.28515625" style="37" customWidth="1"/>
    <col min="9" max="9" width="13.7109375" style="37" customWidth="1"/>
    <col min="10" max="10" width="12.7109375" style="37" customWidth="1"/>
    <col min="11" max="11" width="13.140625" style="37" customWidth="1"/>
    <col min="12" max="16384" width="9.140625" style="1"/>
  </cols>
  <sheetData>
    <row r="1" spans="1:11" x14ac:dyDescent="0.2">
      <c r="A1" s="619" t="s">
        <v>426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</row>
    <row r="2" spans="1:11" x14ac:dyDescent="0.2">
      <c r="A2" s="619" t="s">
        <v>259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</row>
    <row r="3" spans="1:11" x14ac:dyDescent="0.2">
      <c r="A3" s="619" t="s">
        <v>563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</row>
    <row r="4" spans="1:11" x14ac:dyDescent="0.2">
      <c r="C4" s="38"/>
      <c r="D4" s="36"/>
    </row>
    <row r="5" spans="1:11" ht="44.25" customHeight="1" x14ac:dyDescent="0.2">
      <c r="A5" s="620" t="s">
        <v>541</v>
      </c>
      <c r="B5" s="620"/>
      <c r="C5" s="620"/>
      <c r="D5" s="620"/>
      <c r="E5" s="620"/>
      <c r="F5" s="620"/>
      <c r="G5" s="620"/>
      <c r="H5" s="620"/>
      <c r="I5" s="620"/>
      <c r="J5" s="620"/>
      <c r="K5" s="620"/>
    </row>
    <row r="6" spans="1:11" x14ac:dyDescent="0.2">
      <c r="A6" s="23"/>
      <c r="B6" s="39"/>
      <c r="C6" s="40"/>
      <c r="D6" s="39"/>
      <c r="E6" s="39"/>
    </row>
    <row r="7" spans="1:11" x14ac:dyDescent="0.2">
      <c r="A7" s="24"/>
    </row>
    <row r="8" spans="1:11" ht="15" customHeight="1" x14ac:dyDescent="0.2">
      <c r="A8" s="621" t="s">
        <v>0</v>
      </c>
      <c r="B8" s="623" t="s">
        <v>77</v>
      </c>
      <c r="C8" s="623" t="s">
        <v>78</v>
      </c>
      <c r="D8" s="627" t="s">
        <v>75</v>
      </c>
      <c r="E8" s="628"/>
      <c r="F8" s="628"/>
      <c r="G8" s="629"/>
      <c r="H8" s="623" t="s">
        <v>76</v>
      </c>
      <c r="I8" s="625" t="s">
        <v>425</v>
      </c>
      <c r="J8" s="625" t="s">
        <v>492</v>
      </c>
      <c r="K8" s="625" t="s">
        <v>527</v>
      </c>
    </row>
    <row r="9" spans="1:11" x14ac:dyDescent="0.2">
      <c r="A9" s="622"/>
      <c r="B9" s="624"/>
      <c r="C9" s="624"/>
      <c r="D9" s="170" t="s">
        <v>102</v>
      </c>
      <c r="E9" s="170" t="s">
        <v>103</v>
      </c>
      <c r="F9" s="170" t="s">
        <v>104</v>
      </c>
      <c r="G9" s="170" t="s">
        <v>105</v>
      </c>
      <c r="H9" s="624"/>
      <c r="I9" s="626"/>
      <c r="J9" s="626"/>
      <c r="K9" s="626"/>
    </row>
    <row r="10" spans="1:11" ht="12.75" x14ac:dyDescent="0.2">
      <c r="A10" s="31" t="s">
        <v>1</v>
      </c>
      <c r="B10" s="5" t="s">
        <v>18</v>
      </c>
      <c r="C10" s="170"/>
      <c r="D10" s="170"/>
      <c r="E10" s="170"/>
      <c r="F10" s="170"/>
      <c r="G10" s="170"/>
      <c r="H10" s="170"/>
      <c r="I10" s="223">
        <f>I11+I16+I35+I45+I50</f>
        <v>5551.5157200000003</v>
      </c>
      <c r="J10" s="223">
        <f>J11+J16+J35+J45+J50</f>
        <v>4136.3137200000001</v>
      </c>
      <c r="K10" s="223">
        <f>K11+K16+K35+K45+K50</f>
        <v>2821.8980000000001</v>
      </c>
    </row>
    <row r="11" spans="1:11" ht="25.5" x14ac:dyDescent="0.2">
      <c r="A11" s="35" t="s">
        <v>108</v>
      </c>
      <c r="B11" s="5" t="s">
        <v>18</v>
      </c>
      <c r="C11" s="5" t="s">
        <v>21</v>
      </c>
      <c r="D11" s="5"/>
      <c r="E11" s="5"/>
      <c r="F11" s="5"/>
      <c r="G11" s="5"/>
      <c r="H11" s="5"/>
      <c r="I11" s="224">
        <f>I12</f>
        <v>889.6450000000001</v>
      </c>
      <c r="J11" s="224">
        <f>J12</f>
        <v>889.6450000000001</v>
      </c>
      <c r="K11" s="224">
        <f>K12</f>
        <v>889.6450000000001</v>
      </c>
    </row>
    <row r="12" spans="1:11" ht="25.5" customHeight="1" x14ac:dyDescent="0.2">
      <c r="A12" s="14" t="s">
        <v>536</v>
      </c>
      <c r="B12" s="15" t="s">
        <v>18</v>
      </c>
      <c r="C12" s="15" t="s">
        <v>21</v>
      </c>
      <c r="D12" s="15" t="s">
        <v>18</v>
      </c>
      <c r="E12" s="15" t="s">
        <v>106</v>
      </c>
      <c r="F12" s="15" t="s">
        <v>29</v>
      </c>
      <c r="G12" s="15" t="s">
        <v>107</v>
      </c>
      <c r="H12" s="15"/>
      <c r="I12" s="225">
        <f t="shared" ref="I12:K14" si="0">I13</f>
        <v>889.6450000000001</v>
      </c>
      <c r="J12" s="225">
        <f t="shared" si="0"/>
        <v>889.6450000000001</v>
      </c>
      <c r="K12" s="225">
        <f t="shared" si="0"/>
        <v>889.6450000000001</v>
      </c>
    </row>
    <row r="13" spans="1:11" ht="24" x14ac:dyDescent="0.2">
      <c r="A13" s="48" t="s">
        <v>83</v>
      </c>
      <c r="B13" s="15" t="s">
        <v>18</v>
      </c>
      <c r="C13" s="15" t="s">
        <v>21</v>
      </c>
      <c r="D13" s="15" t="s">
        <v>18</v>
      </c>
      <c r="E13" s="15" t="s">
        <v>106</v>
      </c>
      <c r="F13" s="15" t="s">
        <v>18</v>
      </c>
      <c r="G13" s="15" t="s">
        <v>107</v>
      </c>
      <c r="H13" s="15"/>
      <c r="I13" s="225">
        <f t="shared" si="0"/>
        <v>889.6450000000001</v>
      </c>
      <c r="J13" s="225">
        <f t="shared" si="0"/>
        <v>889.6450000000001</v>
      </c>
      <c r="K13" s="225">
        <f t="shared" si="0"/>
        <v>889.6450000000001</v>
      </c>
    </row>
    <row r="14" spans="1:11" x14ac:dyDescent="0.2">
      <c r="A14" s="47" t="s">
        <v>3</v>
      </c>
      <c r="B14" s="15" t="s">
        <v>18</v>
      </c>
      <c r="C14" s="15" t="s">
        <v>21</v>
      </c>
      <c r="D14" s="15" t="s">
        <v>18</v>
      </c>
      <c r="E14" s="15" t="s">
        <v>106</v>
      </c>
      <c r="F14" s="15" t="s">
        <v>18</v>
      </c>
      <c r="G14" s="15" t="s">
        <v>109</v>
      </c>
      <c r="H14" s="15"/>
      <c r="I14" s="225">
        <f>I15</f>
        <v>889.6450000000001</v>
      </c>
      <c r="J14" s="225">
        <f t="shared" si="0"/>
        <v>889.6450000000001</v>
      </c>
      <c r="K14" s="225">
        <f t="shared" si="0"/>
        <v>889.6450000000001</v>
      </c>
    </row>
    <row r="15" spans="1:11" x14ac:dyDescent="0.2">
      <c r="A15" s="28" t="s">
        <v>62</v>
      </c>
      <c r="B15" s="15" t="s">
        <v>18</v>
      </c>
      <c r="C15" s="15" t="s">
        <v>21</v>
      </c>
      <c r="D15" s="15" t="s">
        <v>18</v>
      </c>
      <c r="E15" s="15" t="s">
        <v>106</v>
      </c>
      <c r="F15" s="15" t="s">
        <v>18</v>
      </c>
      <c r="G15" s="15" t="s">
        <v>109</v>
      </c>
      <c r="H15" s="15" t="s">
        <v>61</v>
      </c>
      <c r="I15" s="225">
        <f>Прил.3!K18</f>
        <v>889.6450000000001</v>
      </c>
      <c r="J15" s="225">
        <f>Прил.3!L18</f>
        <v>889.6450000000001</v>
      </c>
      <c r="K15" s="225">
        <f>Прил.3!M18</f>
        <v>889.6450000000001</v>
      </c>
    </row>
    <row r="16" spans="1:11" ht="38.25" x14ac:dyDescent="0.2">
      <c r="A16" s="35" t="s">
        <v>113</v>
      </c>
      <c r="B16" s="5" t="s">
        <v>18</v>
      </c>
      <c r="C16" s="5" t="s">
        <v>19</v>
      </c>
      <c r="D16" s="5"/>
      <c r="E16" s="5"/>
      <c r="F16" s="5"/>
      <c r="G16" s="5"/>
      <c r="H16" s="5"/>
      <c r="I16" s="224">
        <f>I17</f>
        <v>4625.3427199999996</v>
      </c>
      <c r="J16" s="224">
        <f>J17</f>
        <v>3212.9487199999999</v>
      </c>
      <c r="K16" s="224">
        <f>K17</f>
        <v>1898.5330000000001</v>
      </c>
    </row>
    <row r="17" spans="1:14" ht="24" x14ac:dyDescent="0.2">
      <c r="A17" s="19" t="s">
        <v>536</v>
      </c>
      <c r="B17" s="170" t="s">
        <v>18</v>
      </c>
      <c r="C17" s="170" t="s">
        <v>19</v>
      </c>
      <c r="D17" s="170" t="s">
        <v>18</v>
      </c>
      <c r="E17" s="170" t="s">
        <v>106</v>
      </c>
      <c r="F17" s="170" t="s">
        <v>29</v>
      </c>
      <c r="G17" s="170" t="s">
        <v>107</v>
      </c>
      <c r="H17" s="170"/>
      <c r="I17" s="223">
        <f>I18+I28</f>
        <v>4625.3427199999996</v>
      </c>
      <c r="J17" s="223">
        <f>J18+J28</f>
        <v>3212.9487199999999</v>
      </c>
      <c r="K17" s="223">
        <f>K18+K28</f>
        <v>1898.5330000000001</v>
      </c>
    </row>
    <row r="18" spans="1:14" ht="24" x14ac:dyDescent="0.2">
      <c r="A18" s="49" t="s">
        <v>83</v>
      </c>
      <c r="B18" s="170" t="s">
        <v>18</v>
      </c>
      <c r="C18" s="170" t="s">
        <v>19</v>
      </c>
      <c r="D18" s="170" t="s">
        <v>18</v>
      </c>
      <c r="E18" s="170" t="s">
        <v>106</v>
      </c>
      <c r="F18" s="170" t="s">
        <v>18</v>
      </c>
      <c r="G18" s="170" t="s">
        <v>107</v>
      </c>
      <c r="H18" s="170"/>
      <c r="I18" s="223">
        <f>I19+I24+I26</f>
        <v>4573.1779999999999</v>
      </c>
      <c r="J18" s="223">
        <f>J19+J24+J26</f>
        <v>3160.7839999999997</v>
      </c>
      <c r="K18" s="223">
        <f>K19+K24+K26</f>
        <v>1846.3682800000001</v>
      </c>
    </row>
    <row r="19" spans="1:14" x14ac:dyDescent="0.2">
      <c r="A19" s="25" t="s">
        <v>2</v>
      </c>
      <c r="B19" s="15" t="s">
        <v>18</v>
      </c>
      <c r="C19" s="15" t="s">
        <v>19</v>
      </c>
      <c r="D19" s="15" t="s">
        <v>18</v>
      </c>
      <c r="E19" s="15" t="s">
        <v>106</v>
      </c>
      <c r="F19" s="15" t="s">
        <v>18</v>
      </c>
      <c r="G19" s="15" t="s">
        <v>114</v>
      </c>
      <c r="H19" s="15"/>
      <c r="I19" s="225">
        <f>SUM(I20:I23)</f>
        <v>4545.1779999999999</v>
      </c>
      <c r="J19" s="225">
        <f>SUM(J20:J23)</f>
        <v>3160.7839999999997</v>
      </c>
      <c r="K19" s="225">
        <f>SUM(K20:K23)</f>
        <v>1846.3682800000001</v>
      </c>
    </row>
    <row r="20" spans="1:14" ht="9.75" customHeight="1" x14ac:dyDescent="0.2">
      <c r="A20" s="28" t="s">
        <v>62</v>
      </c>
      <c r="B20" s="15" t="s">
        <v>18</v>
      </c>
      <c r="C20" s="15" t="s">
        <v>19</v>
      </c>
      <c r="D20" s="15" t="s">
        <v>18</v>
      </c>
      <c r="E20" s="15" t="s">
        <v>106</v>
      </c>
      <c r="F20" s="15" t="s">
        <v>18</v>
      </c>
      <c r="G20" s="15" t="s">
        <v>114</v>
      </c>
      <c r="H20" s="15" t="s">
        <v>61</v>
      </c>
      <c r="I20" s="225">
        <f>Прил.3!K29</f>
        <v>2894.0639999999999</v>
      </c>
      <c r="J20" s="225">
        <f>Прил.3!L29</f>
        <v>2894.0639999999999</v>
      </c>
      <c r="K20" s="225">
        <f>Прил.3!M29</f>
        <v>1846.3682800000001</v>
      </c>
      <c r="M20" s="95">
        <f>J15+J20+J60</f>
        <v>4041.277</v>
      </c>
      <c r="N20" s="95">
        <f>K15+K20+K60</f>
        <v>3003.8032800000001</v>
      </c>
    </row>
    <row r="21" spans="1:14" ht="24" x14ac:dyDescent="0.2">
      <c r="A21" s="18" t="s">
        <v>147</v>
      </c>
      <c r="B21" s="15" t="s">
        <v>18</v>
      </c>
      <c r="C21" s="15" t="s">
        <v>19</v>
      </c>
      <c r="D21" s="15" t="s">
        <v>18</v>
      </c>
      <c r="E21" s="15" t="s">
        <v>106</v>
      </c>
      <c r="F21" s="15" t="s">
        <v>18</v>
      </c>
      <c r="G21" s="15" t="s">
        <v>114</v>
      </c>
      <c r="H21" s="15" t="s">
        <v>63</v>
      </c>
      <c r="I21" s="225">
        <f>Прил.3!K41</f>
        <v>1646.114</v>
      </c>
      <c r="J21" s="225">
        <f>Прил.3!L41</f>
        <v>266.72000000000003</v>
      </c>
      <c r="K21" s="225">
        <f>Прил.3!M41</f>
        <v>0</v>
      </c>
    </row>
    <row r="22" spans="1:14" s="183" customFormat="1" x14ac:dyDescent="0.2">
      <c r="A22" s="18" t="s">
        <v>507</v>
      </c>
      <c r="B22" s="185" t="s">
        <v>18</v>
      </c>
      <c r="C22" s="185" t="s">
        <v>19</v>
      </c>
      <c r="D22" s="185" t="s">
        <v>18</v>
      </c>
      <c r="E22" s="185" t="s">
        <v>106</v>
      </c>
      <c r="F22" s="185" t="s">
        <v>18</v>
      </c>
      <c r="G22" s="185" t="s">
        <v>114</v>
      </c>
      <c r="H22" s="185" t="s">
        <v>508</v>
      </c>
      <c r="I22" s="225">
        <f>Прил.3!K65</f>
        <v>0</v>
      </c>
      <c r="J22" s="225">
        <f>Прил.3!L65</f>
        <v>0</v>
      </c>
      <c r="K22" s="225">
        <f>Прил.3!M65</f>
        <v>0</v>
      </c>
    </row>
    <row r="23" spans="1:14" x14ac:dyDescent="0.2">
      <c r="A23" s="14" t="s">
        <v>219</v>
      </c>
      <c r="B23" s="15" t="s">
        <v>18</v>
      </c>
      <c r="C23" s="15" t="s">
        <v>19</v>
      </c>
      <c r="D23" s="15" t="s">
        <v>18</v>
      </c>
      <c r="E23" s="15" t="s">
        <v>106</v>
      </c>
      <c r="F23" s="15" t="s">
        <v>18</v>
      </c>
      <c r="G23" s="15" t="s">
        <v>114</v>
      </c>
      <c r="H23" s="15" t="s">
        <v>218</v>
      </c>
      <c r="I23" s="225">
        <f>Прил.3!K69</f>
        <v>5</v>
      </c>
      <c r="J23" s="225">
        <f>Прил.3!L69</f>
        <v>0</v>
      </c>
      <c r="K23" s="225">
        <f>Прил.3!M69</f>
        <v>0</v>
      </c>
    </row>
    <row r="24" spans="1:14" x14ac:dyDescent="0.2">
      <c r="A24" s="14" t="s">
        <v>205</v>
      </c>
      <c r="B24" s="15" t="s">
        <v>18</v>
      </c>
      <c r="C24" s="15" t="s">
        <v>19</v>
      </c>
      <c r="D24" s="15" t="s">
        <v>18</v>
      </c>
      <c r="E24" s="15" t="s">
        <v>106</v>
      </c>
      <c r="F24" s="15" t="s">
        <v>18</v>
      </c>
      <c r="G24" s="15" t="s">
        <v>125</v>
      </c>
      <c r="H24" s="15"/>
      <c r="I24" s="225">
        <f>I25</f>
        <v>3</v>
      </c>
      <c r="J24" s="225">
        <f>J25</f>
        <v>0</v>
      </c>
      <c r="K24" s="225">
        <f>K25</f>
        <v>0</v>
      </c>
    </row>
    <row r="25" spans="1:14" ht="24" x14ac:dyDescent="0.2">
      <c r="A25" s="18" t="s">
        <v>147</v>
      </c>
      <c r="B25" s="15" t="s">
        <v>18</v>
      </c>
      <c r="C25" s="15" t="s">
        <v>19</v>
      </c>
      <c r="D25" s="15" t="s">
        <v>18</v>
      </c>
      <c r="E25" s="15" t="s">
        <v>106</v>
      </c>
      <c r="F25" s="15" t="s">
        <v>18</v>
      </c>
      <c r="G25" s="15" t="s">
        <v>125</v>
      </c>
      <c r="H25" s="15" t="s">
        <v>63</v>
      </c>
      <c r="I25" s="225">
        <f>Прил.3!K78</f>
        <v>3</v>
      </c>
      <c r="J25" s="225">
        <f>Прил.3!L78</f>
        <v>0</v>
      </c>
      <c r="K25" s="225">
        <f>Прил.3!M78</f>
        <v>0</v>
      </c>
    </row>
    <row r="26" spans="1:14" x14ac:dyDescent="0.2">
      <c r="A26" s="18" t="s">
        <v>335</v>
      </c>
      <c r="B26" s="15" t="s">
        <v>18</v>
      </c>
      <c r="C26" s="15" t="s">
        <v>19</v>
      </c>
      <c r="D26" s="15" t="s">
        <v>18</v>
      </c>
      <c r="E26" s="15" t="s">
        <v>106</v>
      </c>
      <c r="F26" s="15" t="s">
        <v>18</v>
      </c>
      <c r="G26" s="15" t="s">
        <v>336</v>
      </c>
      <c r="H26" s="15"/>
      <c r="I26" s="225">
        <f>I27</f>
        <v>25</v>
      </c>
      <c r="J26" s="225">
        <f>J27</f>
        <v>0</v>
      </c>
      <c r="K26" s="225">
        <f>K27</f>
        <v>0</v>
      </c>
    </row>
    <row r="27" spans="1:14" x14ac:dyDescent="0.2">
      <c r="A27" s="18" t="s">
        <v>219</v>
      </c>
      <c r="B27" s="15" t="s">
        <v>18</v>
      </c>
      <c r="C27" s="15" t="s">
        <v>19</v>
      </c>
      <c r="D27" s="15" t="s">
        <v>18</v>
      </c>
      <c r="E27" s="15" t="s">
        <v>106</v>
      </c>
      <c r="F27" s="15" t="s">
        <v>18</v>
      </c>
      <c r="G27" s="15" t="s">
        <v>336</v>
      </c>
      <c r="H27" s="15" t="s">
        <v>218</v>
      </c>
      <c r="I27" s="225">
        <f>Прил.3!K83</f>
        <v>25</v>
      </c>
      <c r="J27" s="225">
        <f>Прил.3!L83</f>
        <v>0</v>
      </c>
      <c r="K27" s="225">
        <f>Прил.3!M83</f>
        <v>0</v>
      </c>
    </row>
    <row r="28" spans="1:14" ht="36" x14ac:dyDescent="0.2">
      <c r="A28" s="19" t="s">
        <v>95</v>
      </c>
      <c r="B28" s="170" t="s">
        <v>18</v>
      </c>
      <c r="C28" s="170" t="s">
        <v>19</v>
      </c>
      <c r="D28" s="170" t="s">
        <v>18</v>
      </c>
      <c r="E28" s="170" t="s">
        <v>106</v>
      </c>
      <c r="F28" s="170" t="s">
        <v>28</v>
      </c>
      <c r="G28" s="170" t="s">
        <v>107</v>
      </c>
      <c r="H28" s="170"/>
      <c r="I28" s="223">
        <f>I29+I31+I33</f>
        <v>52.164720000000003</v>
      </c>
      <c r="J28" s="223">
        <f>J29+J31+J33</f>
        <v>52.164720000000003</v>
      </c>
      <c r="K28" s="223">
        <f>K29+K31+K33</f>
        <v>52.164720000000003</v>
      </c>
    </row>
    <row r="29" spans="1:14" ht="24" x14ac:dyDescent="0.2">
      <c r="A29" s="16" t="s">
        <v>71</v>
      </c>
      <c r="B29" s="15" t="s">
        <v>18</v>
      </c>
      <c r="C29" s="15" t="s">
        <v>19</v>
      </c>
      <c r="D29" s="15" t="s">
        <v>18</v>
      </c>
      <c r="E29" s="15" t="s">
        <v>106</v>
      </c>
      <c r="F29" s="15" t="s">
        <v>28</v>
      </c>
      <c r="G29" s="15" t="s">
        <v>127</v>
      </c>
      <c r="H29" s="15"/>
      <c r="I29" s="225">
        <f>I30</f>
        <v>1.7</v>
      </c>
      <c r="J29" s="225">
        <f>J30</f>
        <v>1.7</v>
      </c>
      <c r="K29" s="225">
        <f>K30</f>
        <v>1.7</v>
      </c>
      <c r="M29" s="95"/>
      <c r="N29" s="95"/>
    </row>
    <row r="30" spans="1:14" x14ac:dyDescent="0.2">
      <c r="A30" s="14" t="s">
        <v>82</v>
      </c>
      <c r="B30" s="15" t="s">
        <v>18</v>
      </c>
      <c r="C30" s="15" t="s">
        <v>19</v>
      </c>
      <c r="D30" s="15" t="s">
        <v>18</v>
      </c>
      <c r="E30" s="15" t="s">
        <v>106</v>
      </c>
      <c r="F30" s="15" t="s">
        <v>28</v>
      </c>
      <c r="G30" s="15" t="s">
        <v>127</v>
      </c>
      <c r="H30" s="15" t="s">
        <v>55</v>
      </c>
      <c r="I30" s="225">
        <f>Прил.3!K89</f>
        <v>1.7</v>
      </c>
      <c r="J30" s="225">
        <f>Прил.3!L89</f>
        <v>1.7</v>
      </c>
      <c r="K30" s="225">
        <f>Прил.3!M89</f>
        <v>1.7</v>
      </c>
    </row>
    <row r="31" spans="1:14" ht="48" x14ac:dyDescent="0.2">
      <c r="A31" s="16" t="s">
        <v>72</v>
      </c>
      <c r="B31" s="15" t="s">
        <v>18</v>
      </c>
      <c r="C31" s="15" t="s">
        <v>19</v>
      </c>
      <c r="D31" s="15" t="s">
        <v>18</v>
      </c>
      <c r="E31" s="15" t="s">
        <v>106</v>
      </c>
      <c r="F31" s="15" t="s">
        <v>28</v>
      </c>
      <c r="G31" s="15" t="s">
        <v>128</v>
      </c>
      <c r="H31" s="15"/>
      <c r="I31" s="225">
        <f>I32</f>
        <v>31.873719999999999</v>
      </c>
      <c r="J31" s="225">
        <f>J32</f>
        <v>31.873719999999999</v>
      </c>
      <c r="K31" s="225">
        <f>K32</f>
        <v>31.873719999999999</v>
      </c>
      <c r="M31" s="95"/>
      <c r="N31" s="95"/>
    </row>
    <row r="32" spans="1:14" x14ac:dyDescent="0.2">
      <c r="A32" s="14" t="s">
        <v>82</v>
      </c>
      <c r="B32" s="15" t="s">
        <v>18</v>
      </c>
      <c r="C32" s="15" t="s">
        <v>19</v>
      </c>
      <c r="D32" s="15" t="s">
        <v>18</v>
      </c>
      <c r="E32" s="15" t="s">
        <v>106</v>
      </c>
      <c r="F32" s="15" t="s">
        <v>28</v>
      </c>
      <c r="G32" s="15" t="s">
        <v>128</v>
      </c>
      <c r="H32" s="15" t="s">
        <v>55</v>
      </c>
      <c r="I32" s="225">
        <f>Прил.3!K93</f>
        <v>31.873719999999999</v>
      </c>
      <c r="J32" s="225">
        <f>Прил.3!L93</f>
        <v>31.873719999999999</v>
      </c>
      <c r="K32" s="225">
        <f>Прил.3!M93</f>
        <v>31.873719999999999</v>
      </c>
    </row>
    <row r="33" spans="1:11" ht="24" x14ac:dyDescent="0.2">
      <c r="A33" s="14" t="s">
        <v>253</v>
      </c>
      <c r="B33" s="15" t="s">
        <v>18</v>
      </c>
      <c r="C33" s="15" t="s">
        <v>19</v>
      </c>
      <c r="D33" s="15" t="s">
        <v>18</v>
      </c>
      <c r="E33" s="15" t="s">
        <v>106</v>
      </c>
      <c r="F33" s="15" t="s">
        <v>28</v>
      </c>
      <c r="G33" s="15" t="s">
        <v>129</v>
      </c>
      <c r="H33" s="15"/>
      <c r="I33" s="225">
        <f>I34</f>
        <v>18.591000000000001</v>
      </c>
      <c r="J33" s="225">
        <f>J34</f>
        <v>18.591000000000001</v>
      </c>
      <c r="K33" s="225">
        <f>K34</f>
        <v>18.591000000000001</v>
      </c>
    </row>
    <row r="34" spans="1:11" x14ac:dyDescent="0.2">
      <c r="A34" s="14" t="s">
        <v>82</v>
      </c>
      <c r="B34" s="15" t="s">
        <v>18</v>
      </c>
      <c r="C34" s="15" t="s">
        <v>19</v>
      </c>
      <c r="D34" s="15" t="s">
        <v>18</v>
      </c>
      <c r="E34" s="15" t="s">
        <v>106</v>
      </c>
      <c r="F34" s="15" t="s">
        <v>28</v>
      </c>
      <c r="G34" s="15" t="s">
        <v>129</v>
      </c>
      <c r="H34" s="15" t="s">
        <v>55</v>
      </c>
      <c r="I34" s="225">
        <f>Прил.3!K97</f>
        <v>18.591000000000001</v>
      </c>
      <c r="J34" s="225">
        <f>Прил.3!L97</f>
        <v>18.591000000000001</v>
      </c>
      <c r="K34" s="225">
        <f>Прил.3!M97</f>
        <v>18.591000000000001</v>
      </c>
    </row>
    <row r="35" spans="1:11" ht="25.5" x14ac:dyDescent="0.2">
      <c r="A35" s="31" t="s">
        <v>79</v>
      </c>
      <c r="B35" s="5" t="s">
        <v>18</v>
      </c>
      <c r="C35" s="5" t="s">
        <v>80</v>
      </c>
      <c r="D35" s="5"/>
      <c r="E35" s="5"/>
      <c r="F35" s="5"/>
      <c r="G35" s="5"/>
      <c r="H35" s="5"/>
      <c r="I35" s="224">
        <f t="shared" ref="I35:K38" si="1">I36</f>
        <v>23.72</v>
      </c>
      <c r="J35" s="224">
        <f t="shared" si="1"/>
        <v>23.72</v>
      </c>
      <c r="K35" s="224">
        <f t="shared" si="1"/>
        <v>23.72</v>
      </c>
    </row>
    <row r="36" spans="1:11" ht="24" x14ac:dyDescent="0.2">
      <c r="A36" s="14" t="s">
        <v>536</v>
      </c>
      <c r="B36" s="15" t="s">
        <v>18</v>
      </c>
      <c r="C36" s="15" t="s">
        <v>80</v>
      </c>
      <c r="D36" s="15" t="s">
        <v>18</v>
      </c>
      <c r="E36" s="15" t="s">
        <v>106</v>
      </c>
      <c r="F36" s="15" t="s">
        <v>29</v>
      </c>
      <c r="G36" s="15" t="s">
        <v>107</v>
      </c>
      <c r="H36" s="15"/>
      <c r="I36" s="225">
        <f t="shared" si="1"/>
        <v>23.72</v>
      </c>
      <c r="J36" s="225">
        <f t="shared" si="1"/>
        <v>23.72</v>
      </c>
      <c r="K36" s="225">
        <f t="shared" si="1"/>
        <v>23.72</v>
      </c>
    </row>
    <row r="37" spans="1:11" ht="36" x14ac:dyDescent="0.2">
      <c r="A37" s="14" t="s">
        <v>95</v>
      </c>
      <c r="B37" s="15" t="s">
        <v>18</v>
      </c>
      <c r="C37" s="15" t="s">
        <v>80</v>
      </c>
      <c r="D37" s="15" t="s">
        <v>18</v>
      </c>
      <c r="E37" s="15" t="s">
        <v>106</v>
      </c>
      <c r="F37" s="15" t="s">
        <v>28</v>
      </c>
      <c r="G37" s="15" t="s">
        <v>107</v>
      </c>
      <c r="H37" s="15"/>
      <c r="I37" s="225">
        <f t="shared" si="1"/>
        <v>23.72</v>
      </c>
      <c r="J37" s="225">
        <f t="shared" si="1"/>
        <v>23.72</v>
      </c>
      <c r="K37" s="225">
        <f t="shared" si="1"/>
        <v>23.72</v>
      </c>
    </row>
    <row r="38" spans="1:11" ht="24" x14ac:dyDescent="0.2">
      <c r="A38" s="14" t="s">
        <v>81</v>
      </c>
      <c r="B38" s="15" t="s">
        <v>18</v>
      </c>
      <c r="C38" s="15" t="s">
        <v>80</v>
      </c>
      <c r="D38" s="15" t="s">
        <v>18</v>
      </c>
      <c r="E38" s="15" t="s">
        <v>106</v>
      </c>
      <c r="F38" s="15" t="s">
        <v>28</v>
      </c>
      <c r="G38" s="15" t="s">
        <v>207</v>
      </c>
      <c r="H38" s="15"/>
      <c r="I38" s="225">
        <f t="shared" si="1"/>
        <v>23.72</v>
      </c>
      <c r="J38" s="225">
        <f t="shared" si="1"/>
        <v>23.72</v>
      </c>
      <c r="K38" s="225">
        <f t="shared" si="1"/>
        <v>23.72</v>
      </c>
    </row>
    <row r="39" spans="1:11" x14ac:dyDescent="0.2">
      <c r="A39" s="14" t="s">
        <v>82</v>
      </c>
      <c r="B39" s="15" t="s">
        <v>18</v>
      </c>
      <c r="C39" s="15" t="s">
        <v>80</v>
      </c>
      <c r="D39" s="15" t="s">
        <v>18</v>
      </c>
      <c r="E39" s="15" t="s">
        <v>106</v>
      </c>
      <c r="F39" s="15" t="s">
        <v>28</v>
      </c>
      <c r="G39" s="15" t="s">
        <v>207</v>
      </c>
      <c r="H39" s="15" t="s">
        <v>55</v>
      </c>
      <c r="I39" s="225">
        <f>Прил.3!K104</f>
        <v>23.72</v>
      </c>
      <c r="J39" s="225">
        <f>Прил.3!L104</f>
        <v>23.72</v>
      </c>
      <c r="K39" s="225">
        <f>Прил.3!M104</f>
        <v>23.72</v>
      </c>
    </row>
    <row r="40" spans="1:11" s="183" customFormat="1" ht="12.75" x14ac:dyDescent="0.2">
      <c r="A40" s="31" t="s">
        <v>490</v>
      </c>
      <c r="B40" s="5" t="s">
        <v>18</v>
      </c>
      <c r="C40" s="5" t="s">
        <v>22</v>
      </c>
      <c r="D40" s="185"/>
      <c r="E40" s="185"/>
      <c r="F40" s="185"/>
      <c r="G40" s="185"/>
      <c r="H40" s="185"/>
      <c r="I40" s="223">
        <f t="shared" ref="I40:K43" si="2">I41</f>
        <v>0</v>
      </c>
      <c r="J40" s="223">
        <f t="shared" si="2"/>
        <v>0</v>
      </c>
      <c r="K40" s="225">
        <f t="shared" si="2"/>
        <v>0</v>
      </c>
    </row>
    <row r="41" spans="1:11" s="183" customFormat="1" ht="24" x14ac:dyDescent="0.2">
      <c r="A41" s="14" t="s">
        <v>536</v>
      </c>
      <c r="B41" s="185" t="s">
        <v>18</v>
      </c>
      <c r="C41" s="185" t="s">
        <v>22</v>
      </c>
      <c r="D41" s="185" t="s">
        <v>18</v>
      </c>
      <c r="E41" s="185" t="s">
        <v>106</v>
      </c>
      <c r="F41" s="185" t="s">
        <v>29</v>
      </c>
      <c r="G41" s="185" t="s">
        <v>107</v>
      </c>
      <c r="H41" s="185"/>
      <c r="I41" s="225">
        <f t="shared" si="2"/>
        <v>0</v>
      </c>
      <c r="J41" s="225">
        <f t="shared" si="2"/>
        <v>0</v>
      </c>
      <c r="K41" s="225">
        <f t="shared" si="2"/>
        <v>0</v>
      </c>
    </row>
    <row r="42" spans="1:11" s="183" customFormat="1" ht="23.25" customHeight="1" x14ac:dyDescent="0.2">
      <c r="A42" s="14" t="s">
        <v>493</v>
      </c>
      <c r="B42" s="185" t="s">
        <v>18</v>
      </c>
      <c r="C42" s="185" t="s">
        <v>22</v>
      </c>
      <c r="D42" s="185" t="s">
        <v>18</v>
      </c>
      <c r="E42" s="185" t="s">
        <v>106</v>
      </c>
      <c r="F42" s="185" t="s">
        <v>34</v>
      </c>
      <c r="G42" s="185" t="s">
        <v>107</v>
      </c>
      <c r="H42" s="185"/>
      <c r="I42" s="225">
        <f t="shared" si="2"/>
        <v>0</v>
      </c>
      <c r="J42" s="225">
        <f t="shared" si="2"/>
        <v>0</v>
      </c>
      <c r="K42" s="225">
        <f t="shared" si="2"/>
        <v>0</v>
      </c>
    </row>
    <row r="43" spans="1:11" s="183" customFormat="1" ht="24.75" customHeight="1" x14ac:dyDescent="0.2">
      <c r="A43" s="14" t="s">
        <v>491</v>
      </c>
      <c r="B43" s="185" t="s">
        <v>18</v>
      </c>
      <c r="C43" s="185" t="s">
        <v>22</v>
      </c>
      <c r="D43" s="185" t="s">
        <v>18</v>
      </c>
      <c r="E43" s="185" t="s">
        <v>106</v>
      </c>
      <c r="F43" s="185" t="s">
        <v>34</v>
      </c>
      <c r="G43" s="185" t="s">
        <v>489</v>
      </c>
      <c r="H43" s="185"/>
      <c r="I43" s="225">
        <f t="shared" si="2"/>
        <v>0</v>
      </c>
      <c r="J43" s="225">
        <f t="shared" si="2"/>
        <v>0</v>
      </c>
      <c r="K43" s="225">
        <f t="shared" si="2"/>
        <v>0</v>
      </c>
    </row>
    <row r="44" spans="1:11" s="183" customFormat="1" ht="24" x14ac:dyDescent="0.2">
      <c r="A44" s="14" t="s">
        <v>147</v>
      </c>
      <c r="B44" s="185" t="s">
        <v>18</v>
      </c>
      <c r="C44" s="185" t="s">
        <v>22</v>
      </c>
      <c r="D44" s="185" t="s">
        <v>18</v>
      </c>
      <c r="E44" s="185" t="s">
        <v>106</v>
      </c>
      <c r="F44" s="185" t="s">
        <v>34</v>
      </c>
      <c r="G44" s="185" t="s">
        <v>489</v>
      </c>
      <c r="H44" s="185" t="s">
        <v>519</v>
      </c>
      <c r="I44" s="225">
        <f>Прил.3!K111</f>
        <v>0</v>
      </c>
      <c r="J44" s="225">
        <f>Прил.3!L111</f>
        <v>0</v>
      </c>
      <c r="K44" s="225">
        <f>Прил.3!M111</f>
        <v>0</v>
      </c>
    </row>
    <row r="45" spans="1:11" s="52" customFormat="1" ht="12.75" x14ac:dyDescent="0.2">
      <c r="A45" s="53" t="s">
        <v>25</v>
      </c>
      <c r="B45" s="54" t="s">
        <v>18</v>
      </c>
      <c r="C45" s="54" t="s">
        <v>34</v>
      </c>
      <c r="D45" s="54"/>
      <c r="E45" s="54"/>
      <c r="F45" s="54"/>
      <c r="G45" s="55"/>
      <c r="H45" s="54"/>
      <c r="I45" s="226">
        <f t="shared" ref="I45:K48" si="3">I46</f>
        <v>10</v>
      </c>
      <c r="J45" s="226">
        <f t="shared" si="3"/>
        <v>10</v>
      </c>
      <c r="K45" s="226">
        <f t="shared" si="3"/>
        <v>10</v>
      </c>
    </row>
    <row r="46" spans="1:11" s="52" customFormat="1" ht="21.75" x14ac:dyDescent="0.2">
      <c r="A46" s="412" t="s">
        <v>536</v>
      </c>
      <c r="B46" s="50" t="s">
        <v>18</v>
      </c>
      <c r="C46" s="50" t="s">
        <v>34</v>
      </c>
      <c r="D46" s="50" t="s">
        <v>18</v>
      </c>
      <c r="E46" s="50" t="s">
        <v>106</v>
      </c>
      <c r="F46" s="50" t="s">
        <v>29</v>
      </c>
      <c r="G46" s="51" t="s">
        <v>107</v>
      </c>
      <c r="H46" s="50"/>
      <c r="I46" s="227">
        <f t="shared" si="3"/>
        <v>10</v>
      </c>
      <c r="J46" s="227">
        <f t="shared" si="3"/>
        <v>10</v>
      </c>
      <c r="K46" s="227">
        <f t="shared" si="3"/>
        <v>10</v>
      </c>
    </row>
    <row r="47" spans="1:11" x14ac:dyDescent="0.2">
      <c r="A47" s="411" t="s">
        <v>549</v>
      </c>
      <c r="B47" s="15" t="s">
        <v>18</v>
      </c>
      <c r="C47" s="15" t="s">
        <v>34</v>
      </c>
      <c r="D47" s="15" t="s">
        <v>18</v>
      </c>
      <c r="E47" s="15" t="s">
        <v>106</v>
      </c>
      <c r="F47" s="15" t="s">
        <v>478</v>
      </c>
      <c r="G47" s="41" t="s">
        <v>107</v>
      </c>
      <c r="H47" s="15"/>
      <c r="I47" s="225">
        <f t="shared" si="3"/>
        <v>10</v>
      </c>
      <c r="J47" s="225">
        <f t="shared" si="3"/>
        <v>10</v>
      </c>
      <c r="K47" s="225">
        <f t="shared" si="3"/>
        <v>10</v>
      </c>
    </row>
    <row r="48" spans="1:11" x14ac:dyDescent="0.2">
      <c r="A48" s="14" t="s">
        <v>132</v>
      </c>
      <c r="B48" s="15" t="s">
        <v>18</v>
      </c>
      <c r="C48" s="15" t="s">
        <v>34</v>
      </c>
      <c r="D48" s="15" t="s">
        <v>18</v>
      </c>
      <c r="E48" s="15" t="s">
        <v>106</v>
      </c>
      <c r="F48" s="15" t="s">
        <v>478</v>
      </c>
      <c r="G48" s="41" t="s">
        <v>133</v>
      </c>
      <c r="H48" s="15"/>
      <c r="I48" s="225">
        <f t="shared" si="3"/>
        <v>10</v>
      </c>
      <c r="J48" s="225">
        <f t="shared" si="3"/>
        <v>10</v>
      </c>
      <c r="K48" s="225">
        <f t="shared" si="3"/>
        <v>10</v>
      </c>
    </row>
    <row r="49" spans="1:11" x14ac:dyDescent="0.2">
      <c r="A49" s="14" t="s">
        <v>134</v>
      </c>
      <c r="B49" s="15" t="s">
        <v>18</v>
      </c>
      <c r="C49" s="15" t="s">
        <v>34</v>
      </c>
      <c r="D49" s="15" t="s">
        <v>18</v>
      </c>
      <c r="E49" s="15" t="s">
        <v>106</v>
      </c>
      <c r="F49" s="15" t="s">
        <v>478</v>
      </c>
      <c r="G49" s="41" t="s">
        <v>133</v>
      </c>
      <c r="H49" s="15" t="s">
        <v>36</v>
      </c>
      <c r="I49" s="225">
        <f>Прил.3!K117</f>
        <v>10</v>
      </c>
      <c r="J49" s="225">
        <f>Прил.3!L117</f>
        <v>10</v>
      </c>
      <c r="K49" s="225">
        <f>Прил.3!M117</f>
        <v>10</v>
      </c>
    </row>
    <row r="50" spans="1:11" s="183" customFormat="1" ht="12.75" x14ac:dyDescent="0.2">
      <c r="A50" s="31" t="s">
        <v>477</v>
      </c>
      <c r="B50" s="5" t="s">
        <v>18</v>
      </c>
      <c r="C50" s="5" t="s">
        <v>478</v>
      </c>
      <c r="D50" s="185"/>
      <c r="E50" s="185"/>
      <c r="F50" s="185"/>
      <c r="G50" s="186"/>
      <c r="H50" s="185"/>
      <c r="I50" s="225">
        <f t="shared" ref="I50:K53" si="4">I51</f>
        <v>2.8079999999999998</v>
      </c>
      <c r="J50" s="225">
        <f t="shared" si="4"/>
        <v>0</v>
      </c>
      <c r="K50" s="225">
        <f t="shared" si="4"/>
        <v>0</v>
      </c>
    </row>
    <row r="51" spans="1:11" s="183" customFormat="1" ht="24" x14ac:dyDescent="0.2">
      <c r="A51" s="14" t="s">
        <v>536</v>
      </c>
      <c r="B51" s="185" t="s">
        <v>18</v>
      </c>
      <c r="C51" s="185" t="s">
        <v>478</v>
      </c>
      <c r="D51" s="185" t="s">
        <v>18</v>
      </c>
      <c r="E51" s="185" t="s">
        <v>106</v>
      </c>
      <c r="F51" s="185" t="s">
        <v>29</v>
      </c>
      <c r="G51" s="186" t="s">
        <v>107</v>
      </c>
      <c r="H51" s="185"/>
      <c r="I51" s="225">
        <f t="shared" si="4"/>
        <v>2.8079999999999998</v>
      </c>
      <c r="J51" s="225">
        <f t="shared" si="4"/>
        <v>0</v>
      </c>
      <c r="K51" s="225">
        <f t="shared" si="4"/>
        <v>0</v>
      </c>
    </row>
    <row r="52" spans="1:11" s="183" customFormat="1" ht="24" x14ac:dyDescent="0.2">
      <c r="A52" s="49" t="s">
        <v>83</v>
      </c>
      <c r="B52" s="185" t="s">
        <v>18</v>
      </c>
      <c r="C52" s="185" t="s">
        <v>478</v>
      </c>
      <c r="D52" s="185" t="s">
        <v>18</v>
      </c>
      <c r="E52" s="185" t="s">
        <v>106</v>
      </c>
      <c r="F52" s="185" t="s">
        <v>18</v>
      </c>
      <c r="G52" s="186" t="s">
        <v>107</v>
      </c>
      <c r="H52" s="185"/>
      <c r="I52" s="225">
        <f t="shared" si="4"/>
        <v>2.8079999999999998</v>
      </c>
      <c r="J52" s="225">
        <f t="shared" si="4"/>
        <v>0</v>
      </c>
      <c r="K52" s="225">
        <f t="shared" si="4"/>
        <v>0</v>
      </c>
    </row>
    <row r="53" spans="1:11" s="183" customFormat="1" x14ac:dyDescent="0.2">
      <c r="A53" s="249" t="s">
        <v>2</v>
      </c>
      <c r="B53" s="185" t="s">
        <v>18</v>
      </c>
      <c r="C53" s="185" t="s">
        <v>478</v>
      </c>
      <c r="D53" s="185" t="s">
        <v>18</v>
      </c>
      <c r="E53" s="185" t="s">
        <v>106</v>
      </c>
      <c r="F53" s="185" t="s">
        <v>18</v>
      </c>
      <c r="G53" s="186" t="s">
        <v>114</v>
      </c>
      <c r="H53" s="185"/>
      <c r="I53" s="225">
        <f t="shared" si="4"/>
        <v>2.8079999999999998</v>
      </c>
      <c r="J53" s="225">
        <f t="shared" si="4"/>
        <v>0</v>
      </c>
      <c r="K53" s="225">
        <f t="shared" si="4"/>
        <v>0</v>
      </c>
    </row>
    <row r="54" spans="1:11" s="183" customFormat="1" x14ac:dyDescent="0.2">
      <c r="A54" s="14" t="s">
        <v>219</v>
      </c>
      <c r="B54" s="185" t="s">
        <v>18</v>
      </c>
      <c r="C54" s="185" t="s">
        <v>478</v>
      </c>
      <c r="D54" s="185" t="s">
        <v>18</v>
      </c>
      <c r="E54" s="185" t="s">
        <v>106</v>
      </c>
      <c r="F54" s="185" t="s">
        <v>18</v>
      </c>
      <c r="G54" s="186" t="s">
        <v>114</v>
      </c>
      <c r="H54" s="185" t="s">
        <v>218</v>
      </c>
      <c r="I54" s="225">
        <f>Прил.3!K123</f>
        <v>2.8079999999999998</v>
      </c>
      <c r="J54" s="225">
        <f>Прил.3!L123</f>
        <v>0</v>
      </c>
      <c r="K54" s="225">
        <f>Прил.3!M123</f>
        <v>0</v>
      </c>
    </row>
    <row r="55" spans="1:11" ht="12.75" x14ac:dyDescent="0.2">
      <c r="A55" s="31" t="s">
        <v>37</v>
      </c>
      <c r="B55" s="5" t="s">
        <v>21</v>
      </c>
      <c r="C55" s="5"/>
      <c r="D55" s="170"/>
      <c r="E55" s="170"/>
      <c r="F55" s="170"/>
      <c r="G55" s="170"/>
      <c r="H55" s="170"/>
      <c r="I55" s="224">
        <f t="shared" ref="I55:K58" si="5">I56</f>
        <v>254.89</v>
      </c>
      <c r="J55" s="224">
        <f t="shared" si="5"/>
        <v>257.56799999999998</v>
      </c>
      <c r="K55" s="224">
        <f t="shared" si="5"/>
        <v>267.78999999999996</v>
      </c>
    </row>
    <row r="56" spans="1:11" ht="12.75" x14ac:dyDescent="0.2">
      <c r="A56" s="33" t="s">
        <v>135</v>
      </c>
      <c r="B56" s="5" t="s">
        <v>21</v>
      </c>
      <c r="C56" s="5" t="s">
        <v>23</v>
      </c>
      <c r="D56" s="5"/>
      <c r="E56" s="5"/>
      <c r="F56" s="5"/>
      <c r="G56" s="56"/>
      <c r="H56" s="5"/>
      <c r="I56" s="224">
        <f t="shared" si="5"/>
        <v>254.89</v>
      </c>
      <c r="J56" s="224">
        <f t="shared" si="5"/>
        <v>257.56799999999998</v>
      </c>
      <c r="K56" s="224">
        <f t="shared" si="5"/>
        <v>267.78999999999996</v>
      </c>
    </row>
    <row r="57" spans="1:11" ht="24" x14ac:dyDescent="0.2">
      <c r="A57" s="19" t="s">
        <v>536</v>
      </c>
      <c r="B57" s="170" t="s">
        <v>21</v>
      </c>
      <c r="C57" s="170" t="s">
        <v>23</v>
      </c>
      <c r="D57" s="170" t="s">
        <v>18</v>
      </c>
      <c r="E57" s="170" t="s">
        <v>106</v>
      </c>
      <c r="F57" s="170" t="s">
        <v>29</v>
      </c>
      <c r="G57" s="42" t="s">
        <v>107</v>
      </c>
      <c r="H57" s="170"/>
      <c r="I57" s="223">
        <f t="shared" si="5"/>
        <v>254.89</v>
      </c>
      <c r="J57" s="223">
        <f t="shared" si="5"/>
        <v>257.56799999999998</v>
      </c>
      <c r="K57" s="223">
        <f t="shared" si="5"/>
        <v>267.78999999999996</v>
      </c>
    </row>
    <row r="58" spans="1:11" ht="24" x14ac:dyDescent="0.2">
      <c r="A58" s="30" t="s">
        <v>100</v>
      </c>
      <c r="B58" s="15" t="s">
        <v>21</v>
      </c>
      <c r="C58" s="170" t="s">
        <v>23</v>
      </c>
      <c r="D58" s="170" t="s">
        <v>18</v>
      </c>
      <c r="E58" s="170" t="s">
        <v>106</v>
      </c>
      <c r="F58" s="170" t="s">
        <v>21</v>
      </c>
      <c r="G58" s="170" t="s">
        <v>107</v>
      </c>
      <c r="H58" s="170"/>
      <c r="I58" s="225">
        <f t="shared" si="5"/>
        <v>254.89</v>
      </c>
      <c r="J58" s="225">
        <f t="shared" si="5"/>
        <v>257.56799999999998</v>
      </c>
      <c r="K58" s="225">
        <f t="shared" si="5"/>
        <v>267.78999999999996</v>
      </c>
    </row>
    <row r="59" spans="1:11" ht="24" x14ac:dyDescent="0.2">
      <c r="A59" s="19" t="s">
        <v>136</v>
      </c>
      <c r="B59" s="170" t="s">
        <v>21</v>
      </c>
      <c r="C59" s="170" t="s">
        <v>23</v>
      </c>
      <c r="D59" s="170" t="s">
        <v>18</v>
      </c>
      <c r="E59" s="170" t="s">
        <v>106</v>
      </c>
      <c r="F59" s="170" t="s">
        <v>21</v>
      </c>
      <c r="G59" s="170" t="s">
        <v>137</v>
      </c>
      <c r="H59" s="170"/>
      <c r="I59" s="223">
        <f>I60+I61</f>
        <v>254.89</v>
      </c>
      <c r="J59" s="223">
        <f>J60+J61</f>
        <v>257.56799999999998</v>
      </c>
      <c r="K59" s="223">
        <f>K60+K61</f>
        <v>267.78999999999996</v>
      </c>
    </row>
    <row r="60" spans="1:11" x14ac:dyDescent="0.2">
      <c r="A60" s="28" t="s">
        <v>62</v>
      </c>
      <c r="B60" s="15" t="s">
        <v>21</v>
      </c>
      <c r="C60" s="170" t="s">
        <v>23</v>
      </c>
      <c r="D60" s="170" t="s">
        <v>18</v>
      </c>
      <c r="E60" s="170" t="s">
        <v>106</v>
      </c>
      <c r="F60" s="170" t="s">
        <v>21</v>
      </c>
      <c r="G60" s="15" t="s">
        <v>137</v>
      </c>
      <c r="H60" s="15" t="s">
        <v>61</v>
      </c>
      <c r="I60" s="225">
        <f>Прил.3!K132</f>
        <v>254.89</v>
      </c>
      <c r="J60" s="225">
        <f>Прил.3!L132</f>
        <v>257.56799999999998</v>
      </c>
      <c r="K60" s="225">
        <f>Прил.3!M132</f>
        <v>267.78999999999996</v>
      </c>
    </row>
    <row r="61" spans="1:11" ht="24" x14ac:dyDescent="0.2">
      <c r="A61" s="18" t="s">
        <v>147</v>
      </c>
      <c r="B61" s="15" t="s">
        <v>21</v>
      </c>
      <c r="C61" s="170" t="s">
        <v>23</v>
      </c>
      <c r="D61" s="170" t="s">
        <v>18</v>
      </c>
      <c r="E61" s="170" t="s">
        <v>106</v>
      </c>
      <c r="F61" s="170" t="s">
        <v>21</v>
      </c>
      <c r="G61" s="15" t="s">
        <v>137</v>
      </c>
      <c r="H61" s="15" t="s">
        <v>63</v>
      </c>
      <c r="I61" s="225">
        <f>Прил.3!K139</f>
        <v>0</v>
      </c>
      <c r="J61" s="225">
        <f>Прил.3!L139</f>
        <v>0</v>
      </c>
      <c r="K61" s="225">
        <f>Прил.3!M139</f>
        <v>0</v>
      </c>
    </row>
    <row r="62" spans="1:11" ht="12.75" x14ac:dyDescent="0.2">
      <c r="A62" s="31" t="s">
        <v>11</v>
      </c>
      <c r="B62" s="5" t="s">
        <v>23</v>
      </c>
      <c r="C62" s="4"/>
      <c r="D62" s="5"/>
      <c r="E62" s="5"/>
      <c r="F62" s="5"/>
      <c r="G62" s="7"/>
      <c r="H62" s="4"/>
      <c r="I62" s="224">
        <f>I68+I79+I63</f>
        <v>511.97399999999999</v>
      </c>
      <c r="J62" s="224">
        <f t="shared" ref="J62:K62" si="6">J68+J79+J63</f>
        <v>509.524</v>
      </c>
      <c r="K62" s="224">
        <f t="shared" si="6"/>
        <v>509.524</v>
      </c>
    </row>
    <row r="63" spans="1:11" s="183" customFormat="1" ht="25.5" x14ac:dyDescent="0.2">
      <c r="A63" s="31" t="s">
        <v>521</v>
      </c>
      <c r="B63" s="5" t="s">
        <v>23</v>
      </c>
      <c r="C63" s="5" t="s">
        <v>24</v>
      </c>
      <c r="D63" s="5"/>
      <c r="E63" s="5"/>
      <c r="F63" s="5"/>
      <c r="G63" s="7"/>
      <c r="H63" s="4"/>
      <c r="I63" s="224">
        <f>I64</f>
        <v>0</v>
      </c>
      <c r="J63" s="224">
        <f t="shared" ref="J63:K63" si="7">J64</f>
        <v>0</v>
      </c>
      <c r="K63" s="224">
        <f t="shared" si="7"/>
        <v>0</v>
      </c>
    </row>
    <row r="64" spans="1:11" s="183" customFormat="1" ht="12.75" x14ac:dyDescent="0.2">
      <c r="A64" s="49" t="s">
        <v>130</v>
      </c>
      <c r="B64" s="50" t="s">
        <v>23</v>
      </c>
      <c r="C64" s="50" t="s">
        <v>24</v>
      </c>
      <c r="D64" s="50" t="s">
        <v>112</v>
      </c>
      <c r="E64" s="50" t="s">
        <v>106</v>
      </c>
      <c r="F64" s="50" t="s">
        <v>29</v>
      </c>
      <c r="G64" s="51" t="s">
        <v>107</v>
      </c>
      <c r="H64" s="50"/>
      <c r="I64" s="224">
        <f>I65</f>
        <v>0</v>
      </c>
      <c r="J64" s="224">
        <f t="shared" ref="J64:K64" si="8">J65</f>
        <v>0</v>
      </c>
      <c r="K64" s="224">
        <f t="shared" si="8"/>
        <v>0</v>
      </c>
    </row>
    <row r="65" spans="1:11" s="183" customFormat="1" ht="12.75" x14ac:dyDescent="0.2">
      <c r="A65" s="14" t="s">
        <v>53</v>
      </c>
      <c r="B65" s="185" t="s">
        <v>23</v>
      </c>
      <c r="C65" s="185" t="s">
        <v>24</v>
      </c>
      <c r="D65" s="185" t="s">
        <v>112</v>
      </c>
      <c r="E65" s="185" t="s">
        <v>131</v>
      </c>
      <c r="F65" s="185" t="s">
        <v>29</v>
      </c>
      <c r="G65" s="186" t="s">
        <v>107</v>
      </c>
      <c r="H65" s="185"/>
      <c r="I65" s="224">
        <f>I66</f>
        <v>0</v>
      </c>
      <c r="J65" s="224">
        <f t="shared" ref="J65:K65" si="9">J66</f>
        <v>0</v>
      </c>
      <c r="K65" s="224">
        <f t="shared" si="9"/>
        <v>0</v>
      </c>
    </row>
    <row r="66" spans="1:11" s="183" customFormat="1" ht="12.75" x14ac:dyDescent="0.2">
      <c r="A66" s="19" t="s">
        <v>132</v>
      </c>
      <c r="B66" s="170" t="s">
        <v>23</v>
      </c>
      <c r="C66" s="170" t="s">
        <v>24</v>
      </c>
      <c r="D66" s="170" t="s">
        <v>112</v>
      </c>
      <c r="E66" s="170" t="s">
        <v>131</v>
      </c>
      <c r="F66" s="170" t="s">
        <v>29</v>
      </c>
      <c r="G66" s="43" t="s">
        <v>133</v>
      </c>
      <c r="H66" s="185"/>
      <c r="I66" s="224">
        <f>I67</f>
        <v>0</v>
      </c>
      <c r="J66" s="224">
        <f t="shared" ref="J66:K66" si="10">J67</f>
        <v>0</v>
      </c>
      <c r="K66" s="224">
        <f t="shared" si="10"/>
        <v>0</v>
      </c>
    </row>
    <row r="67" spans="1:11" s="183" customFormat="1" ht="12.75" x14ac:dyDescent="0.2">
      <c r="A67" s="14" t="s">
        <v>134</v>
      </c>
      <c r="B67" s="185" t="s">
        <v>23</v>
      </c>
      <c r="C67" s="185" t="s">
        <v>24</v>
      </c>
      <c r="D67" s="185" t="s">
        <v>112</v>
      </c>
      <c r="E67" s="185" t="s">
        <v>131</v>
      </c>
      <c r="F67" s="185" t="s">
        <v>29</v>
      </c>
      <c r="G67" s="186" t="s">
        <v>133</v>
      </c>
      <c r="H67" s="170" t="s">
        <v>63</v>
      </c>
      <c r="I67" s="224">
        <f>Прил.3!K150</f>
        <v>0</v>
      </c>
      <c r="J67" s="224">
        <f>Прил.3!L150</f>
        <v>0</v>
      </c>
      <c r="K67" s="224">
        <f>Прил.3!M150</f>
        <v>0</v>
      </c>
    </row>
    <row r="68" spans="1:11" ht="25.5" x14ac:dyDescent="0.2">
      <c r="A68" s="31" t="s">
        <v>532</v>
      </c>
      <c r="B68" s="5" t="s">
        <v>23</v>
      </c>
      <c r="C68" s="5" t="s">
        <v>38</v>
      </c>
      <c r="D68" s="5"/>
      <c r="E68" s="5"/>
      <c r="F68" s="5"/>
      <c r="G68" s="11"/>
      <c r="H68" s="5"/>
      <c r="I68" s="224">
        <f>I69+I75</f>
        <v>509.524</v>
      </c>
      <c r="J68" s="224">
        <f>J69+J75</f>
        <v>509.524</v>
      </c>
      <c r="K68" s="224">
        <f>K69+K75</f>
        <v>509.524</v>
      </c>
    </row>
    <row r="69" spans="1:11" ht="24" x14ac:dyDescent="0.2">
      <c r="A69" s="19" t="s">
        <v>536</v>
      </c>
      <c r="B69" s="170" t="s">
        <v>23</v>
      </c>
      <c r="C69" s="170" t="s">
        <v>38</v>
      </c>
      <c r="D69" s="170" t="s">
        <v>18</v>
      </c>
      <c r="E69" s="170" t="s">
        <v>106</v>
      </c>
      <c r="F69" s="170" t="s">
        <v>29</v>
      </c>
      <c r="G69" s="171" t="s">
        <v>107</v>
      </c>
      <c r="H69" s="170"/>
      <c r="I69" s="223">
        <f>I70</f>
        <v>509.524</v>
      </c>
      <c r="J69" s="223">
        <f>J70</f>
        <v>509.524</v>
      </c>
      <c r="K69" s="223">
        <f>K70</f>
        <v>509.524</v>
      </c>
    </row>
    <row r="70" spans="1:11" ht="48" x14ac:dyDescent="0.2">
      <c r="A70" s="19" t="s">
        <v>138</v>
      </c>
      <c r="B70" s="170" t="s">
        <v>23</v>
      </c>
      <c r="C70" s="170" t="s">
        <v>38</v>
      </c>
      <c r="D70" s="170" t="s">
        <v>18</v>
      </c>
      <c r="E70" s="170" t="s">
        <v>106</v>
      </c>
      <c r="F70" s="170" t="s">
        <v>23</v>
      </c>
      <c r="G70" s="171" t="s">
        <v>107</v>
      </c>
      <c r="H70" s="170"/>
      <c r="I70" s="223">
        <f>I71+I73</f>
        <v>509.524</v>
      </c>
      <c r="J70" s="223">
        <f>J71+J73</f>
        <v>509.524</v>
      </c>
      <c r="K70" s="223">
        <f>K71+K73</f>
        <v>509.524</v>
      </c>
    </row>
    <row r="71" spans="1:11" ht="24" x14ac:dyDescent="0.2">
      <c r="A71" s="19" t="s">
        <v>141</v>
      </c>
      <c r="B71" s="170" t="s">
        <v>23</v>
      </c>
      <c r="C71" s="170" t="s">
        <v>38</v>
      </c>
      <c r="D71" s="170" t="s">
        <v>18</v>
      </c>
      <c r="E71" s="170" t="s">
        <v>106</v>
      </c>
      <c r="F71" s="170" t="s">
        <v>23</v>
      </c>
      <c r="G71" s="170" t="s">
        <v>142</v>
      </c>
      <c r="H71" s="170"/>
      <c r="I71" s="223">
        <f>I72</f>
        <v>509.524</v>
      </c>
      <c r="J71" s="223">
        <f>J72</f>
        <v>509.524</v>
      </c>
      <c r="K71" s="223">
        <f>K72</f>
        <v>509.524</v>
      </c>
    </row>
    <row r="72" spans="1:11" ht="15" customHeight="1" x14ac:dyDescent="0.2">
      <c r="A72" s="14" t="s">
        <v>143</v>
      </c>
      <c r="B72" s="15" t="s">
        <v>23</v>
      </c>
      <c r="C72" s="15" t="s">
        <v>38</v>
      </c>
      <c r="D72" s="15" t="s">
        <v>18</v>
      </c>
      <c r="E72" s="15" t="s">
        <v>106</v>
      </c>
      <c r="F72" s="15" t="s">
        <v>23</v>
      </c>
      <c r="G72" s="15" t="s">
        <v>142</v>
      </c>
      <c r="H72" s="170" t="s">
        <v>68</v>
      </c>
      <c r="I72" s="225">
        <f>Прил.3!K155</f>
        <v>509.524</v>
      </c>
      <c r="J72" s="225">
        <f>Прил.3!L155</f>
        <v>509.524</v>
      </c>
      <c r="K72" s="225">
        <f>Прил.3!M155</f>
        <v>509.524</v>
      </c>
    </row>
    <row r="73" spans="1:11" x14ac:dyDescent="0.2">
      <c r="A73" s="19" t="s">
        <v>145</v>
      </c>
      <c r="B73" s="170" t="s">
        <v>23</v>
      </c>
      <c r="C73" s="170" t="s">
        <v>38</v>
      </c>
      <c r="D73" s="170" t="s">
        <v>18</v>
      </c>
      <c r="E73" s="170" t="s">
        <v>106</v>
      </c>
      <c r="F73" s="170" t="s">
        <v>23</v>
      </c>
      <c r="G73" s="171" t="s">
        <v>139</v>
      </c>
      <c r="H73" s="170"/>
      <c r="I73" s="223">
        <f>I74</f>
        <v>0</v>
      </c>
      <c r="J73" s="223">
        <f>J74</f>
        <v>0</v>
      </c>
      <c r="K73" s="223">
        <f>K74</f>
        <v>0</v>
      </c>
    </row>
    <row r="74" spans="1:11" ht="24" x14ac:dyDescent="0.2">
      <c r="A74" s="18" t="s">
        <v>147</v>
      </c>
      <c r="B74" s="170" t="s">
        <v>23</v>
      </c>
      <c r="C74" s="170" t="s">
        <v>38</v>
      </c>
      <c r="D74" s="170" t="s">
        <v>18</v>
      </c>
      <c r="E74" s="170" t="s">
        <v>106</v>
      </c>
      <c r="F74" s="170" t="s">
        <v>23</v>
      </c>
      <c r="G74" s="171" t="s">
        <v>139</v>
      </c>
      <c r="H74" s="170" t="s">
        <v>63</v>
      </c>
      <c r="I74" s="225">
        <f>Прил.3!K163</f>
        <v>0</v>
      </c>
      <c r="J74" s="225">
        <f>Прил.3!L163</f>
        <v>0</v>
      </c>
      <c r="K74" s="225">
        <f>Прил.3!M163</f>
        <v>0</v>
      </c>
    </row>
    <row r="75" spans="1:11" x14ac:dyDescent="0.2">
      <c r="A75" s="19" t="s">
        <v>130</v>
      </c>
      <c r="B75" s="171" t="s">
        <v>23</v>
      </c>
      <c r="C75" s="171" t="s">
        <v>38</v>
      </c>
      <c r="D75" s="171" t="s">
        <v>112</v>
      </c>
      <c r="E75" s="171" t="s">
        <v>106</v>
      </c>
      <c r="F75" s="171" t="s">
        <v>29</v>
      </c>
      <c r="G75" s="170" t="s">
        <v>107</v>
      </c>
      <c r="H75" s="170"/>
      <c r="I75" s="223">
        <f t="shared" ref="I75:K77" si="11">I76</f>
        <v>0</v>
      </c>
      <c r="J75" s="223">
        <f t="shared" si="11"/>
        <v>0</v>
      </c>
      <c r="K75" s="223">
        <f t="shared" si="11"/>
        <v>0</v>
      </c>
    </row>
    <row r="76" spans="1:11" x14ac:dyDescent="0.2">
      <c r="A76" s="19" t="s">
        <v>53</v>
      </c>
      <c r="B76" s="17" t="s">
        <v>23</v>
      </c>
      <c r="C76" s="17" t="s">
        <v>38</v>
      </c>
      <c r="D76" s="17" t="s">
        <v>112</v>
      </c>
      <c r="E76" s="17" t="s">
        <v>131</v>
      </c>
      <c r="F76" s="17" t="s">
        <v>29</v>
      </c>
      <c r="G76" s="15" t="s">
        <v>107</v>
      </c>
      <c r="H76" s="170"/>
      <c r="I76" s="223">
        <f t="shared" si="11"/>
        <v>0</v>
      </c>
      <c r="J76" s="223">
        <f t="shared" si="11"/>
        <v>0</v>
      </c>
      <c r="K76" s="223">
        <f t="shared" si="11"/>
        <v>0</v>
      </c>
    </row>
    <row r="77" spans="1:11" ht="16.5" customHeight="1" x14ac:dyDescent="0.2">
      <c r="A77" s="96" t="s">
        <v>451</v>
      </c>
      <c r="B77" s="170" t="s">
        <v>23</v>
      </c>
      <c r="C77" s="170" t="s">
        <v>38</v>
      </c>
      <c r="D77" s="170" t="s">
        <v>112</v>
      </c>
      <c r="E77" s="170" t="s">
        <v>131</v>
      </c>
      <c r="F77" s="170" t="s">
        <v>29</v>
      </c>
      <c r="G77" s="171" t="s">
        <v>452</v>
      </c>
      <c r="H77" s="170"/>
      <c r="I77" s="223">
        <f t="shared" si="11"/>
        <v>0</v>
      </c>
      <c r="J77" s="223">
        <f t="shared" si="11"/>
        <v>0</v>
      </c>
      <c r="K77" s="223">
        <f t="shared" si="11"/>
        <v>0</v>
      </c>
    </row>
    <row r="78" spans="1:11" ht="24" x14ac:dyDescent="0.2">
      <c r="A78" s="18" t="s">
        <v>147</v>
      </c>
      <c r="B78" s="170" t="s">
        <v>23</v>
      </c>
      <c r="C78" s="170" t="s">
        <v>38</v>
      </c>
      <c r="D78" s="170" t="s">
        <v>112</v>
      </c>
      <c r="E78" s="170" t="s">
        <v>131</v>
      </c>
      <c r="F78" s="170" t="s">
        <v>29</v>
      </c>
      <c r="G78" s="171" t="s">
        <v>452</v>
      </c>
      <c r="H78" s="170" t="s">
        <v>63</v>
      </c>
      <c r="I78" s="225">
        <f>Прил.3!K173</f>
        <v>0</v>
      </c>
      <c r="J78" s="225">
        <f>Прил.3!L173</f>
        <v>0</v>
      </c>
      <c r="K78" s="225">
        <f>Прил.3!M173</f>
        <v>0</v>
      </c>
    </row>
    <row r="79" spans="1:11" ht="25.5" x14ac:dyDescent="0.2">
      <c r="A79" s="31" t="s">
        <v>149</v>
      </c>
      <c r="B79" s="5" t="s">
        <v>23</v>
      </c>
      <c r="C79" s="5" t="s">
        <v>150</v>
      </c>
      <c r="D79" s="5"/>
      <c r="E79" s="5"/>
      <c r="F79" s="5"/>
      <c r="G79" s="11"/>
      <c r="H79" s="5"/>
      <c r="I79" s="228">
        <f t="shared" ref="I79:K80" si="12">I80</f>
        <v>2.4500000000000002</v>
      </c>
      <c r="J79" s="228">
        <f t="shared" si="12"/>
        <v>0</v>
      </c>
      <c r="K79" s="228">
        <f t="shared" si="12"/>
        <v>0</v>
      </c>
    </row>
    <row r="80" spans="1:11" ht="24" x14ac:dyDescent="0.2">
      <c r="A80" s="19" t="s">
        <v>536</v>
      </c>
      <c r="B80" s="15" t="s">
        <v>23</v>
      </c>
      <c r="C80" s="15" t="s">
        <v>150</v>
      </c>
      <c r="D80" s="15" t="s">
        <v>18</v>
      </c>
      <c r="E80" s="15" t="s">
        <v>106</v>
      </c>
      <c r="F80" s="15" t="s">
        <v>29</v>
      </c>
      <c r="G80" s="17" t="s">
        <v>107</v>
      </c>
      <c r="H80" s="15"/>
      <c r="I80" s="229">
        <f t="shared" si="12"/>
        <v>2.4500000000000002</v>
      </c>
      <c r="J80" s="229">
        <f t="shared" si="12"/>
        <v>0</v>
      </c>
      <c r="K80" s="229">
        <f t="shared" si="12"/>
        <v>0</v>
      </c>
    </row>
    <row r="81" spans="1:11" ht="48.75" customHeight="1" x14ac:dyDescent="0.2">
      <c r="A81" s="19" t="s">
        <v>138</v>
      </c>
      <c r="B81" s="15" t="s">
        <v>23</v>
      </c>
      <c r="C81" s="15" t="s">
        <v>150</v>
      </c>
      <c r="D81" s="15" t="s">
        <v>18</v>
      </c>
      <c r="E81" s="15" t="s">
        <v>106</v>
      </c>
      <c r="F81" s="15" t="s">
        <v>23</v>
      </c>
      <c r="G81" s="17" t="s">
        <v>107</v>
      </c>
      <c r="H81" s="15"/>
      <c r="I81" s="229">
        <f>I82+I84+I86</f>
        <v>2.4500000000000002</v>
      </c>
      <c r="J81" s="229">
        <f>J82+J84</f>
        <v>0</v>
      </c>
      <c r="K81" s="229">
        <f>K82+K84</f>
        <v>0</v>
      </c>
    </row>
    <row r="82" spans="1:11" ht="15" customHeight="1" x14ac:dyDescent="0.2">
      <c r="A82" s="29" t="s">
        <v>151</v>
      </c>
      <c r="B82" s="15" t="s">
        <v>23</v>
      </c>
      <c r="C82" s="15" t="s">
        <v>150</v>
      </c>
      <c r="D82" s="15" t="s">
        <v>18</v>
      </c>
      <c r="E82" s="15" t="s">
        <v>106</v>
      </c>
      <c r="F82" s="15" t="s">
        <v>23</v>
      </c>
      <c r="G82" s="17" t="s">
        <v>152</v>
      </c>
      <c r="H82" s="15"/>
      <c r="I82" s="225">
        <f>I83</f>
        <v>0.1</v>
      </c>
      <c r="J82" s="225">
        <f>J83</f>
        <v>0</v>
      </c>
      <c r="K82" s="225">
        <f>K83</f>
        <v>0</v>
      </c>
    </row>
    <row r="83" spans="1:11" ht="24" x14ac:dyDescent="0.2">
      <c r="A83" s="18" t="s">
        <v>147</v>
      </c>
      <c r="B83" s="15" t="s">
        <v>23</v>
      </c>
      <c r="C83" s="15" t="s">
        <v>150</v>
      </c>
      <c r="D83" s="15" t="s">
        <v>18</v>
      </c>
      <c r="E83" s="15" t="s">
        <v>106</v>
      </c>
      <c r="F83" s="15" t="s">
        <v>23</v>
      </c>
      <c r="G83" s="17" t="s">
        <v>152</v>
      </c>
      <c r="H83" s="15" t="s">
        <v>63</v>
      </c>
      <c r="I83" s="225">
        <f>Прил.3!K181</f>
        <v>0.1</v>
      </c>
      <c r="J83" s="225">
        <f>Прил.3!L181</f>
        <v>0</v>
      </c>
      <c r="K83" s="225">
        <f>Прил.3!M181</f>
        <v>0</v>
      </c>
    </row>
    <row r="84" spans="1:11" x14ac:dyDescent="0.2">
      <c r="A84" s="29" t="s">
        <v>153</v>
      </c>
      <c r="B84" s="15" t="s">
        <v>23</v>
      </c>
      <c r="C84" s="15" t="s">
        <v>150</v>
      </c>
      <c r="D84" s="15" t="s">
        <v>18</v>
      </c>
      <c r="E84" s="15" t="s">
        <v>106</v>
      </c>
      <c r="F84" s="15" t="s">
        <v>23</v>
      </c>
      <c r="G84" s="17" t="s">
        <v>154</v>
      </c>
      <c r="H84" s="15"/>
      <c r="I84" s="225">
        <f>I85</f>
        <v>0.1</v>
      </c>
      <c r="J84" s="225">
        <f>J85</f>
        <v>0</v>
      </c>
      <c r="K84" s="225">
        <f>K85</f>
        <v>0</v>
      </c>
    </row>
    <row r="85" spans="1:11" ht="24" x14ac:dyDescent="0.2">
      <c r="A85" s="18" t="s">
        <v>147</v>
      </c>
      <c r="B85" s="15" t="s">
        <v>23</v>
      </c>
      <c r="C85" s="15" t="s">
        <v>150</v>
      </c>
      <c r="D85" s="15" t="s">
        <v>18</v>
      </c>
      <c r="E85" s="15" t="s">
        <v>106</v>
      </c>
      <c r="F85" s="15" t="s">
        <v>23</v>
      </c>
      <c r="G85" s="17" t="s">
        <v>154</v>
      </c>
      <c r="H85" s="15" t="s">
        <v>63</v>
      </c>
      <c r="I85" s="225">
        <f>Прил.3!K186</f>
        <v>0.1</v>
      </c>
      <c r="J85" s="225">
        <f>Прил.3!L186</f>
        <v>0</v>
      </c>
      <c r="K85" s="225">
        <f>Прил.3!M186</f>
        <v>0</v>
      </c>
    </row>
    <row r="86" spans="1:11" x14ac:dyDescent="0.2">
      <c r="A86" s="18" t="s">
        <v>338</v>
      </c>
      <c r="B86" s="15" t="s">
        <v>23</v>
      </c>
      <c r="C86" s="15" t="s">
        <v>150</v>
      </c>
      <c r="D86" s="15" t="s">
        <v>18</v>
      </c>
      <c r="E86" s="15" t="s">
        <v>106</v>
      </c>
      <c r="F86" s="15" t="s">
        <v>23</v>
      </c>
      <c r="G86" s="17" t="s">
        <v>337</v>
      </c>
      <c r="H86" s="15"/>
      <c r="I86" s="225">
        <f>I87</f>
        <v>2.25</v>
      </c>
      <c r="J86" s="225">
        <f>J87</f>
        <v>0</v>
      </c>
      <c r="K86" s="225">
        <f>K87</f>
        <v>0</v>
      </c>
    </row>
    <row r="87" spans="1:11" ht="24" x14ac:dyDescent="0.2">
      <c r="A87" s="18" t="s">
        <v>147</v>
      </c>
      <c r="B87" s="15" t="s">
        <v>23</v>
      </c>
      <c r="C87" s="15" t="s">
        <v>150</v>
      </c>
      <c r="D87" s="15" t="s">
        <v>18</v>
      </c>
      <c r="E87" s="15" t="s">
        <v>106</v>
      </c>
      <c r="F87" s="15" t="s">
        <v>23</v>
      </c>
      <c r="G87" s="17" t="s">
        <v>337</v>
      </c>
      <c r="H87" s="15" t="s">
        <v>63</v>
      </c>
      <c r="I87" s="225">
        <f>Прил.3!K191</f>
        <v>2.25</v>
      </c>
      <c r="J87" s="225">
        <f>Прил.3!L191</f>
        <v>0</v>
      </c>
      <c r="K87" s="225">
        <f>Прил.3!M191</f>
        <v>0</v>
      </c>
    </row>
    <row r="88" spans="1:11" ht="12.75" x14ac:dyDescent="0.2">
      <c r="A88" s="31" t="s">
        <v>155</v>
      </c>
      <c r="B88" s="5" t="s">
        <v>19</v>
      </c>
      <c r="C88" s="5"/>
      <c r="D88" s="45"/>
      <c r="E88" s="45"/>
      <c r="F88" s="45"/>
      <c r="G88" s="45"/>
      <c r="H88" s="45"/>
      <c r="I88" s="228">
        <f>I89+I103</f>
        <v>1504.6433099999999</v>
      </c>
      <c r="J88" s="228">
        <f>J89+J103</f>
        <v>1377.53991</v>
      </c>
      <c r="K88" s="228">
        <f>K89+K103</f>
        <v>1430.9986799999999</v>
      </c>
    </row>
    <row r="89" spans="1:11" ht="12.75" x14ac:dyDescent="0.2">
      <c r="A89" s="31" t="s">
        <v>156</v>
      </c>
      <c r="B89" s="5" t="s">
        <v>19</v>
      </c>
      <c r="C89" s="5" t="s">
        <v>24</v>
      </c>
      <c r="D89" s="45"/>
      <c r="E89" s="45"/>
      <c r="F89" s="45"/>
      <c r="G89" s="45"/>
      <c r="H89" s="45"/>
      <c r="I89" s="228">
        <f t="shared" ref="I89:K90" si="13">I90</f>
        <v>1464.88231</v>
      </c>
      <c r="J89" s="228">
        <f t="shared" si="13"/>
        <v>1337.77891</v>
      </c>
      <c r="K89" s="228">
        <f t="shared" si="13"/>
        <v>1391.23768</v>
      </c>
    </row>
    <row r="90" spans="1:11" ht="24" x14ac:dyDescent="0.2">
      <c r="A90" s="19" t="s">
        <v>536</v>
      </c>
      <c r="B90" s="15" t="s">
        <v>19</v>
      </c>
      <c r="C90" s="15" t="s">
        <v>24</v>
      </c>
      <c r="D90" s="41" t="s">
        <v>18</v>
      </c>
      <c r="E90" s="41" t="s">
        <v>106</v>
      </c>
      <c r="F90" s="41" t="s">
        <v>29</v>
      </c>
      <c r="G90" s="41" t="s">
        <v>107</v>
      </c>
      <c r="H90" s="41"/>
      <c r="I90" s="229">
        <f t="shared" si="13"/>
        <v>1464.88231</v>
      </c>
      <c r="J90" s="229">
        <f t="shared" si="13"/>
        <v>1337.77891</v>
      </c>
      <c r="K90" s="229">
        <f t="shared" si="13"/>
        <v>1391.23768</v>
      </c>
    </row>
    <row r="91" spans="1:11" x14ac:dyDescent="0.2">
      <c r="A91" s="26" t="s">
        <v>157</v>
      </c>
      <c r="B91" s="41" t="s">
        <v>19</v>
      </c>
      <c r="C91" s="41" t="s">
        <v>24</v>
      </c>
      <c r="D91" s="41" t="s">
        <v>18</v>
      </c>
      <c r="E91" s="41" t="s">
        <v>106</v>
      </c>
      <c r="F91" s="41" t="s">
        <v>19</v>
      </c>
      <c r="G91" s="41" t="s">
        <v>107</v>
      </c>
      <c r="H91" s="41"/>
      <c r="I91" s="229">
        <f>I92+I94+I96+I100+I98</f>
        <v>1464.88231</v>
      </c>
      <c r="J91" s="229">
        <f>J92+J94+J96+J100</f>
        <v>1337.77891</v>
      </c>
      <c r="K91" s="229">
        <f>K92+K94+K96+K100</f>
        <v>1391.23768</v>
      </c>
    </row>
    <row r="92" spans="1:11" ht="10.5" customHeight="1" x14ac:dyDescent="0.2">
      <c r="A92" s="29" t="s">
        <v>158</v>
      </c>
      <c r="B92" s="15" t="s">
        <v>19</v>
      </c>
      <c r="C92" s="15" t="s">
        <v>24</v>
      </c>
      <c r="D92" s="41" t="s">
        <v>18</v>
      </c>
      <c r="E92" s="41" t="s">
        <v>106</v>
      </c>
      <c r="F92" s="41" t="s">
        <v>19</v>
      </c>
      <c r="G92" s="41" t="s">
        <v>159</v>
      </c>
      <c r="H92" s="43"/>
      <c r="I92" s="229">
        <f>I93</f>
        <v>439.41390999999999</v>
      </c>
      <c r="J92" s="229">
        <f>J93</f>
        <v>377.31051000000002</v>
      </c>
      <c r="K92" s="229">
        <f>K93</f>
        <v>430.76927999999998</v>
      </c>
    </row>
    <row r="93" spans="1:11" ht="24" x14ac:dyDescent="0.2">
      <c r="A93" s="18" t="s">
        <v>147</v>
      </c>
      <c r="B93" s="15" t="s">
        <v>19</v>
      </c>
      <c r="C93" s="15" t="s">
        <v>24</v>
      </c>
      <c r="D93" s="41" t="s">
        <v>18</v>
      </c>
      <c r="E93" s="41" t="s">
        <v>106</v>
      </c>
      <c r="F93" s="41" t="s">
        <v>19</v>
      </c>
      <c r="G93" s="41" t="s">
        <v>159</v>
      </c>
      <c r="H93" s="41" t="s">
        <v>63</v>
      </c>
      <c r="I93" s="229">
        <f>Прил.3!K199</f>
        <v>439.41390999999999</v>
      </c>
      <c r="J93" s="229">
        <f>Прил.3!L199</f>
        <v>377.31051000000002</v>
      </c>
      <c r="K93" s="229">
        <f>Прил.3!M199</f>
        <v>430.76927999999998</v>
      </c>
    </row>
    <row r="94" spans="1:11" x14ac:dyDescent="0.2">
      <c r="A94" s="29" t="s">
        <v>15</v>
      </c>
      <c r="B94" s="15" t="s">
        <v>19</v>
      </c>
      <c r="C94" s="15" t="s">
        <v>24</v>
      </c>
      <c r="D94" s="41" t="s">
        <v>18</v>
      </c>
      <c r="E94" s="41" t="s">
        <v>106</v>
      </c>
      <c r="F94" s="41" t="s">
        <v>19</v>
      </c>
      <c r="G94" s="41" t="s">
        <v>160</v>
      </c>
      <c r="H94" s="43"/>
      <c r="I94" s="225">
        <f>I95</f>
        <v>850</v>
      </c>
      <c r="J94" s="225">
        <f>J95</f>
        <v>850</v>
      </c>
      <c r="K94" s="225">
        <f>K95</f>
        <v>850</v>
      </c>
    </row>
    <row r="95" spans="1:11" ht="24" x14ac:dyDescent="0.2">
      <c r="A95" s="18" t="s">
        <v>147</v>
      </c>
      <c r="B95" s="15" t="s">
        <v>19</v>
      </c>
      <c r="C95" s="15" t="s">
        <v>24</v>
      </c>
      <c r="D95" s="41" t="s">
        <v>18</v>
      </c>
      <c r="E95" s="41" t="s">
        <v>106</v>
      </c>
      <c r="F95" s="41" t="s">
        <v>19</v>
      </c>
      <c r="G95" s="41" t="s">
        <v>160</v>
      </c>
      <c r="H95" s="41" t="s">
        <v>63</v>
      </c>
      <c r="I95" s="225">
        <f>Прил.3!K207</f>
        <v>850</v>
      </c>
      <c r="J95" s="225">
        <f>Прил.3!L207</f>
        <v>850</v>
      </c>
      <c r="K95" s="225">
        <f>Прил.3!M207</f>
        <v>850</v>
      </c>
    </row>
    <row r="96" spans="1:11" ht="24" customHeight="1" x14ac:dyDescent="0.2">
      <c r="A96" s="29" t="s">
        <v>482</v>
      </c>
      <c r="B96" s="15" t="s">
        <v>19</v>
      </c>
      <c r="C96" s="15" t="s">
        <v>24</v>
      </c>
      <c r="D96" s="41" t="s">
        <v>18</v>
      </c>
      <c r="E96" s="41" t="s">
        <v>106</v>
      </c>
      <c r="F96" s="41" t="s">
        <v>19</v>
      </c>
      <c r="G96" s="41" t="s">
        <v>483</v>
      </c>
      <c r="H96" s="41"/>
      <c r="I96" s="225">
        <f>I97</f>
        <v>0</v>
      </c>
      <c r="J96" s="225">
        <f>J97</f>
        <v>0</v>
      </c>
      <c r="K96" s="225">
        <f>K97</f>
        <v>0</v>
      </c>
    </row>
    <row r="97" spans="1:11" ht="24" x14ac:dyDescent="0.2">
      <c r="A97" s="18" t="s">
        <v>147</v>
      </c>
      <c r="B97" s="15" t="s">
        <v>19</v>
      </c>
      <c r="C97" s="15" t="s">
        <v>24</v>
      </c>
      <c r="D97" s="41" t="s">
        <v>18</v>
      </c>
      <c r="E97" s="41" t="s">
        <v>106</v>
      </c>
      <c r="F97" s="41" t="s">
        <v>19</v>
      </c>
      <c r="G97" s="41" t="s">
        <v>483</v>
      </c>
      <c r="H97" s="41" t="s">
        <v>63</v>
      </c>
      <c r="I97" s="225">
        <f>Прил.3!K213</f>
        <v>0</v>
      </c>
      <c r="J97" s="225">
        <f>Прил.3!L213</f>
        <v>0</v>
      </c>
      <c r="K97" s="225">
        <f>Прил.3!M213</f>
        <v>0</v>
      </c>
    </row>
    <row r="98" spans="1:11" s="183" customFormat="1" ht="24" x14ac:dyDescent="0.2">
      <c r="A98" s="96" t="s">
        <v>210</v>
      </c>
      <c r="B98" s="185" t="s">
        <v>19</v>
      </c>
      <c r="C98" s="185" t="s">
        <v>24</v>
      </c>
      <c r="D98" s="186" t="s">
        <v>18</v>
      </c>
      <c r="E98" s="186" t="s">
        <v>106</v>
      </c>
      <c r="F98" s="186" t="s">
        <v>19</v>
      </c>
      <c r="G98" s="186" t="s">
        <v>211</v>
      </c>
      <c r="H98" s="186"/>
      <c r="I98" s="225">
        <f>I99</f>
        <v>0</v>
      </c>
      <c r="J98" s="225">
        <f>J99</f>
        <v>0</v>
      </c>
      <c r="K98" s="225">
        <f>K99</f>
        <v>0</v>
      </c>
    </row>
    <row r="99" spans="1:11" s="183" customFormat="1" ht="24" x14ac:dyDescent="0.2">
      <c r="A99" s="18" t="s">
        <v>146</v>
      </c>
      <c r="B99" s="185" t="s">
        <v>19</v>
      </c>
      <c r="C99" s="185" t="s">
        <v>24</v>
      </c>
      <c r="D99" s="186" t="s">
        <v>18</v>
      </c>
      <c r="E99" s="186" t="s">
        <v>106</v>
      </c>
      <c r="F99" s="186" t="s">
        <v>19</v>
      </c>
      <c r="G99" s="186" t="s">
        <v>211</v>
      </c>
      <c r="H99" s="186" t="s">
        <v>63</v>
      </c>
      <c r="I99" s="225">
        <f>Прил.3!K218</f>
        <v>0</v>
      </c>
      <c r="J99" s="225">
        <f>Прил.3!L218</f>
        <v>0</v>
      </c>
      <c r="K99" s="225">
        <f>Прил.3!M218</f>
        <v>0</v>
      </c>
    </row>
    <row r="100" spans="1:11" ht="24" x14ac:dyDescent="0.2">
      <c r="A100" s="96" t="s">
        <v>432</v>
      </c>
      <c r="B100" s="15" t="s">
        <v>19</v>
      </c>
      <c r="C100" s="15" t="s">
        <v>24</v>
      </c>
      <c r="D100" s="41" t="s">
        <v>18</v>
      </c>
      <c r="E100" s="41" t="s">
        <v>106</v>
      </c>
      <c r="F100" s="41" t="s">
        <v>19</v>
      </c>
      <c r="G100" s="41" t="s">
        <v>433</v>
      </c>
      <c r="H100" s="41"/>
      <c r="I100" s="225">
        <f>I101+I102</f>
        <v>175.4684</v>
      </c>
      <c r="J100" s="225">
        <f t="shared" ref="J100:K100" si="14">J101+J102</f>
        <v>110.4684</v>
      </c>
      <c r="K100" s="225">
        <f t="shared" si="14"/>
        <v>110.4684</v>
      </c>
    </row>
    <row r="101" spans="1:11" ht="25.5" customHeight="1" x14ac:dyDescent="0.2">
      <c r="A101" s="18" t="s">
        <v>147</v>
      </c>
      <c r="B101" s="15" t="s">
        <v>19</v>
      </c>
      <c r="C101" s="15" t="s">
        <v>24</v>
      </c>
      <c r="D101" s="41" t="s">
        <v>18</v>
      </c>
      <c r="E101" s="41" t="s">
        <v>106</v>
      </c>
      <c r="F101" s="41" t="s">
        <v>19</v>
      </c>
      <c r="G101" s="41" t="s">
        <v>433</v>
      </c>
      <c r="H101" s="41" t="s">
        <v>63</v>
      </c>
      <c r="I101" s="225">
        <f>Прил.3!K222</f>
        <v>175.4684</v>
      </c>
      <c r="J101" s="225">
        <f>Прил.3!L222</f>
        <v>110.4684</v>
      </c>
      <c r="K101" s="225">
        <f>Прил.3!M222</f>
        <v>110.4684</v>
      </c>
    </row>
    <row r="102" spans="1:11" s="183" customFormat="1" ht="14.25" customHeight="1" x14ac:dyDescent="0.2">
      <c r="A102" s="18" t="s">
        <v>507</v>
      </c>
      <c r="B102" s="185" t="s">
        <v>19</v>
      </c>
      <c r="C102" s="185" t="s">
        <v>24</v>
      </c>
      <c r="D102" s="186" t="s">
        <v>18</v>
      </c>
      <c r="E102" s="186" t="s">
        <v>106</v>
      </c>
      <c r="F102" s="186" t="s">
        <v>19</v>
      </c>
      <c r="G102" s="186" t="s">
        <v>433</v>
      </c>
      <c r="H102" s="186" t="s">
        <v>508</v>
      </c>
      <c r="I102" s="225">
        <f>Прил.3!K230</f>
        <v>0</v>
      </c>
      <c r="J102" s="225">
        <f>Прил.3!L230</f>
        <v>0</v>
      </c>
      <c r="K102" s="225">
        <f>Прил.3!M230</f>
        <v>0</v>
      </c>
    </row>
    <row r="103" spans="1:11" ht="12.75" x14ac:dyDescent="0.2">
      <c r="A103" s="31" t="s">
        <v>12</v>
      </c>
      <c r="B103" s="11" t="s">
        <v>19</v>
      </c>
      <c r="C103" s="11" t="s">
        <v>41</v>
      </c>
      <c r="D103" s="45"/>
      <c r="E103" s="45"/>
      <c r="F103" s="45"/>
      <c r="G103" s="11"/>
      <c r="H103" s="11"/>
      <c r="I103" s="224">
        <f>I104</f>
        <v>39.761000000000003</v>
      </c>
      <c r="J103" s="224">
        <f>J104</f>
        <v>39.761000000000003</v>
      </c>
      <c r="K103" s="224">
        <f>K104</f>
        <v>39.761000000000003</v>
      </c>
    </row>
    <row r="104" spans="1:11" ht="24" x14ac:dyDescent="0.2">
      <c r="A104" s="19" t="s">
        <v>536</v>
      </c>
      <c r="B104" s="171" t="s">
        <v>19</v>
      </c>
      <c r="C104" s="171" t="s">
        <v>41</v>
      </c>
      <c r="D104" s="43" t="s">
        <v>18</v>
      </c>
      <c r="E104" s="43" t="s">
        <v>106</v>
      </c>
      <c r="F104" s="43" t="s">
        <v>29</v>
      </c>
      <c r="G104" s="171" t="s">
        <v>107</v>
      </c>
      <c r="H104" s="171"/>
      <c r="I104" s="223">
        <f>I105+I110</f>
        <v>39.761000000000003</v>
      </c>
      <c r="J104" s="223">
        <f>J105+J110</f>
        <v>39.761000000000003</v>
      </c>
      <c r="K104" s="223">
        <f>K105+K110</f>
        <v>39.761000000000003</v>
      </c>
    </row>
    <row r="105" spans="1:11" ht="24" x14ac:dyDescent="0.2">
      <c r="A105" s="14" t="s">
        <v>161</v>
      </c>
      <c r="B105" s="17" t="s">
        <v>19</v>
      </c>
      <c r="C105" s="17" t="s">
        <v>41</v>
      </c>
      <c r="D105" s="41" t="s">
        <v>18</v>
      </c>
      <c r="E105" s="41" t="s">
        <v>106</v>
      </c>
      <c r="F105" s="41" t="s">
        <v>27</v>
      </c>
      <c r="G105" s="17" t="s">
        <v>107</v>
      </c>
      <c r="H105" s="17"/>
      <c r="I105" s="230">
        <f>I106+I108</f>
        <v>0</v>
      </c>
      <c r="J105" s="230">
        <f>J106+J108</f>
        <v>0</v>
      </c>
      <c r="K105" s="230">
        <f>K106+K108</f>
        <v>0</v>
      </c>
    </row>
    <row r="106" spans="1:11" x14ac:dyDescent="0.2">
      <c r="A106" s="14" t="s">
        <v>166</v>
      </c>
      <c r="B106" s="15" t="s">
        <v>19</v>
      </c>
      <c r="C106" s="15" t="s">
        <v>41</v>
      </c>
      <c r="D106" s="41" t="s">
        <v>18</v>
      </c>
      <c r="E106" s="41" t="s">
        <v>106</v>
      </c>
      <c r="F106" s="41" t="s">
        <v>27</v>
      </c>
      <c r="G106" s="17" t="s">
        <v>167</v>
      </c>
      <c r="H106" s="17"/>
      <c r="I106" s="230">
        <f>I107</f>
        <v>0</v>
      </c>
      <c r="J106" s="230">
        <f>J107</f>
        <v>0</v>
      </c>
      <c r="K106" s="230">
        <f>K107</f>
        <v>0</v>
      </c>
    </row>
    <row r="107" spans="1:11" ht="24" x14ac:dyDescent="0.2">
      <c r="A107" s="18" t="s">
        <v>147</v>
      </c>
      <c r="B107" s="15" t="s">
        <v>19</v>
      </c>
      <c r="C107" s="15" t="s">
        <v>41</v>
      </c>
      <c r="D107" s="41" t="s">
        <v>18</v>
      </c>
      <c r="E107" s="41" t="s">
        <v>106</v>
      </c>
      <c r="F107" s="41" t="s">
        <v>27</v>
      </c>
      <c r="G107" s="17" t="s">
        <v>167</v>
      </c>
      <c r="H107" s="17" t="s">
        <v>63</v>
      </c>
      <c r="I107" s="230">
        <f>Прил.3!K246</f>
        <v>0</v>
      </c>
      <c r="J107" s="230">
        <f>Прил.3!L246</f>
        <v>0</v>
      </c>
      <c r="K107" s="230">
        <f>Прил.3!M246</f>
        <v>0</v>
      </c>
    </row>
    <row r="108" spans="1:11" x14ac:dyDescent="0.2">
      <c r="A108" s="18" t="s">
        <v>168</v>
      </c>
      <c r="B108" s="15" t="s">
        <v>19</v>
      </c>
      <c r="C108" s="15" t="s">
        <v>41</v>
      </c>
      <c r="D108" s="41" t="s">
        <v>18</v>
      </c>
      <c r="E108" s="41" t="s">
        <v>106</v>
      </c>
      <c r="F108" s="41" t="s">
        <v>27</v>
      </c>
      <c r="G108" s="17" t="s">
        <v>169</v>
      </c>
      <c r="H108" s="17"/>
      <c r="I108" s="230">
        <f>I109</f>
        <v>0</v>
      </c>
      <c r="J108" s="230">
        <f>J109</f>
        <v>0</v>
      </c>
      <c r="K108" s="230">
        <f>K109</f>
        <v>0</v>
      </c>
    </row>
    <row r="109" spans="1:11" ht="24" x14ac:dyDescent="0.2">
      <c r="A109" s="18" t="s">
        <v>147</v>
      </c>
      <c r="B109" s="15" t="s">
        <v>19</v>
      </c>
      <c r="C109" s="15" t="s">
        <v>41</v>
      </c>
      <c r="D109" s="41" t="s">
        <v>18</v>
      </c>
      <c r="E109" s="41" t="s">
        <v>106</v>
      </c>
      <c r="F109" s="41" t="s">
        <v>27</v>
      </c>
      <c r="G109" s="17" t="s">
        <v>169</v>
      </c>
      <c r="H109" s="17" t="s">
        <v>63</v>
      </c>
      <c r="I109" s="230">
        <f>Прил.3!K251</f>
        <v>0</v>
      </c>
      <c r="J109" s="230">
        <f>Прил.3!L251</f>
        <v>0</v>
      </c>
      <c r="K109" s="230">
        <f>Прил.3!M251</f>
        <v>0</v>
      </c>
    </row>
    <row r="110" spans="1:11" ht="36" x14ac:dyDescent="0.2">
      <c r="A110" s="57" t="s">
        <v>170</v>
      </c>
      <c r="B110" s="15" t="s">
        <v>19</v>
      </c>
      <c r="C110" s="15" t="s">
        <v>41</v>
      </c>
      <c r="D110" s="15" t="s">
        <v>18</v>
      </c>
      <c r="E110" s="15" t="s">
        <v>106</v>
      </c>
      <c r="F110" s="15" t="s">
        <v>28</v>
      </c>
      <c r="G110" s="15" t="s">
        <v>107</v>
      </c>
      <c r="H110" s="170"/>
      <c r="I110" s="223">
        <f>I111+I113</f>
        <v>39.761000000000003</v>
      </c>
      <c r="J110" s="223">
        <f>J111+J113</f>
        <v>39.761000000000003</v>
      </c>
      <c r="K110" s="223">
        <f>K111+K113</f>
        <v>39.761000000000003</v>
      </c>
    </row>
    <row r="111" spans="1:11" ht="21.75" customHeight="1" x14ac:dyDescent="0.2">
      <c r="A111" s="57" t="s">
        <v>171</v>
      </c>
      <c r="B111" s="15" t="s">
        <v>19</v>
      </c>
      <c r="C111" s="15" t="s">
        <v>41</v>
      </c>
      <c r="D111" s="15" t="s">
        <v>18</v>
      </c>
      <c r="E111" s="15" t="s">
        <v>106</v>
      </c>
      <c r="F111" s="15" t="s">
        <v>28</v>
      </c>
      <c r="G111" s="15" t="s">
        <v>172</v>
      </c>
      <c r="H111" s="170"/>
      <c r="I111" s="223">
        <f>I112</f>
        <v>0</v>
      </c>
      <c r="J111" s="223">
        <f>J112</f>
        <v>0</v>
      </c>
      <c r="K111" s="223">
        <f>K112</f>
        <v>0</v>
      </c>
    </row>
    <row r="112" spans="1:11" x14ac:dyDescent="0.2">
      <c r="A112" s="14" t="s">
        <v>82</v>
      </c>
      <c r="B112" s="15" t="s">
        <v>19</v>
      </c>
      <c r="C112" s="15" t="s">
        <v>41</v>
      </c>
      <c r="D112" s="15" t="s">
        <v>18</v>
      </c>
      <c r="E112" s="15" t="s">
        <v>106</v>
      </c>
      <c r="F112" s="15" t="s">
        <v>28</v>
      </c>
      <c r="G112" s="15" t="s">
        <v>172</v>
      </c>
      <c r="H112" s="15" t="s">
        <v>55</v>
      </c>
      <c r="I112" s="225">
        <f>Прил.3!K256</f>
        <v>0</v>
      </c>
      <c r="J112" s="225">
        <f>Прил.3!L256</f>
        <v>0</v>
      </c>
      <c r="K112" s="225">
        <f>Прил.3!M256</f>
        <v>0</v>
      </c>
    </row>
    <row r="113" spans="1:11" ht="24" customHeight="1" x14ac:dyDescent="0.2">
      <c r="A113" s="57" t="s">
        <v>171</v>
      </c>
      <c r="B113" s="170" t="s">
        <v>19</v>
      </c>
      <c r="C113" s="170" t="s">
        <v>41</v>
      </c>
      <c r="D113" s="170" t="s">
        <v>18</v>
      </c>
      <c r="E113" s="170" t="s">
        <v>106</v>
      </c>
      <c r="F113" s="170" t="s">
        <v>28</v>
      </c>
      <c r="G113" s="170" t="s">
        <v>173</v>
      </c>
      <c r="H113" s="170"/>
      <c r="I113" s="223">
        <f>I114</f>
        <v>39.761000000000003</v>
      </c>
      <c r="J113" s="223">
        <f>J114</f>
        <v>39.761000000000003</v>
      </c>
      <c r="K113" s="223">
        <f>K114</f>
        <v>39.761000000000003</v>
      </c>
    </row>
    <row r="114" spans="1:11" x14ac:dyDescent="0.2">
      <c r="A114" s="14" t="s">
        <v>82</v>
      </c>
      <c r="B114" s="15" t="s">
        <v>19</v>
      </c>
      <c r="C114" s="15" t="s">
        <v>41</v>
      </c>
      <c r="D114" s="15" t="s">
        <v>18</v>
      </c>
      <c r="E114" s="15" t="s">
        <v>106</v>
      </c>
      <c r="F114" s="15" t="s">
        <v>28</v>
      </c>
      <c r="G114" s="15" t="s">
        <v>173</v>
      </c>
      <c r="H114" s="15" t="s">
        <v>55</v>
      </c>
      <c r="I114" s="225">
        <f>Прил.3!K260</f>
        <v>39.761000000000003</v>
      </c>
      <c r="J114" s="225">
        <f>Прил.3!L260</f>
        <v>39.761000000000003</v>
      </c>
      <c r="K114" s="225">
        <f>Прил.3!M260</f>
        <v>39.761000000000003</v>
      </c>
    </row>
    <row r="115" spans="1:11" ht="12.75" x14ac:dyDescent="0.2">
      <c r="A115" s="31" t="s">
        <v>174</v>
      </c>
      <c r="B115" s="5" t="s">
        <v>27</v>
      </c>
      <c r="C115" s="170"/>
      <c r="D115" s="43"/>
      <c r="E115" s="43"/>
      <c r="F115" s="43"/>
      <c r="G115" s="170"/>
      <c r="H115" s="170"/>
      <c r="I115" s="223">
        <f>I116+I131</f>
        <v>29169.45593</v>
      </c>
      <c r="J115" s="223">
        <f>J116+J131</f>
        <v>303.51828</v>
      </c>
      <c r="K115" s="223">
        <f>K116+K131</f>
        <v>0</v>
      </c>
    </row>
    <row r="116" spans="1:11" ht="12.75" x14ac:dyDescent="0.2">
      <c r="A116" s="31" t="s">
        <v>54</v>
      </c>
      <c r="B116" s="5" t="s">
        <v>27</v>
      </c>
      <c r="C116" s="5" t="s">
        <v>21</v>
      </c>
      <c r="D116" s="43"/>
      <c r="E116" s="43"/>
      <c r="F116" s="43"/>
      <c r="G116" s="170"/>
      <c r="H116" s="170"/>
      <c r="I116" s="223">
        <f>I117</f>
        <v>27786.11</v>
      </c>
      <c r="J116" s="223">
        <f>J117</f>
        <v>0</v>
      </c>
      <c r="K116" s="223">
        <f>K117</f>
        <v>0</v>
      </c>
    </row>
    <row r="117" spans="1:11" ht="24" x14ac:dyDescent="0.2">
      <c r="A117" s="19" t="s">
        <v>536</v>
      </c>
      <c r="B117" s="15" t="s">
        <v>27</v>
      </c>
      <c r="C117" s="15" t="s">
        <v>21</v>
      </c>
      <c r="D117" s="41" t="s">
        <v>18</v>
      </c>
      <c r="E117" s="41" t="s">
        <v>106</v>
      </c>
      <c r="F117" s="41" t="s">
        <v>29</v>
      </c>
      <c r="G117" s="15" t="s">
        <v>107</v>
      </c>
      <c r="H117" s="15"/>
      <c r="I117" s="225">
        <f>I118+I124</f>
        <v>27786.11</v>
      </c>
      <c r="J117" s="225">
        <f>J118+J124</f>
        <v>0</v>
      </c>
      <c r="K117" s="225">
        <f>K118+K124</f>
        <v>0</v>
      </c>
    </row>
    <row r="118" spans="1:11" x14ac:dyDescent="0.2">
      <c r="A118" s="19" t="s">
        <v>175</v>
      </c>
      <c r="B118" s="170" t="s">
        <v>27</v>
      </c>
      <c r="C118" s="170" t="s">
        <v>21</v>
      </c>
      <c r="D118" s="43" t="s">
        <v>18</v>
      </c>
      <c r="E118" s="43" t="s">
        <v>106</v>
      </c>
      <c r="F118" s="43" t="s">
        <v>80</v>
      </c>
      <c r="G118" s="170" t="s">
        <v>107</v>
      </c>
      <c r="H118" s="170"/>
      <c r="I118" s="225">
        <f>I119+I122</f>
        <v>360</v>
      </c>
      <c r="J118" s="225">
        <f>J119+J122</f>
        <v>0</v>
      </c>
      <c r="K118" s="225">
        <f>K119+K122</f>
        <v>0</v>
      </c>
    </row>
    <row r="119" spans="1:11" x14ac:dyDescent="0.2">
      <c r="A119" s="29" t="s">
        <v>14</v>
      </c>
      <c r="B119" s="170" t="s">
        <v>27</v>
      </c>
      <c r="C119" s="170" t="s">
        <v>21</v>
      </c>
      <c r="D119" s="43" t="s">
        <v>18</v>
      </c>
      <c r="E119" s="43" t="s">
        <v>106</v>
      </c>
      <c r="F119" s="43" t="s">
        <v>80</v>
      </c>
      <c r="G119" s="170" t="s">
        <v>176</v>
      </c>
      <c r="H119" s="170"/>
      <c r="I119" s="225">
        <f>I120+I121</f>
        <v>360</v>
      </c>
      <c r="J119" s="225">
        <f>J120+J121</f>
        <v>0</v>
      </c>
      <c r="K119" s="225">
        <f>K120+K121</f>
        <v>0</v>
      </c>
    </row>
    <row r="120" spans="1:11" ht="24" x14ac:dyDescent="0.2">
      <c r="A120" s="18" t="s">
        <v>147</v>
      </c>
      <c r="B120" s="15" t="s">
        <v>27</v>
      </c>
      <c r="C120" s="15" t="s">
        <v>21</v>
      </c>
      <c r="D120" s="41" t="s">
        <v>18</v>
      </c>
      <c r="E120" s="41" t="s">
        <v>106</v>
      </c>
      <c r="F120" s="41" t="s">
        <v>80</v>
      </c>
      <c r="G120" s="15" t="s">
        <v>176</v>
      </c>
      <c r="H120" s="15" t="s">
        <v>63</v>
      </c>
      <c r="I120" s="225">
        <f>Прил.3!K268</f>
        <v>360</v>
      </c>
      <c r="J120" s="225">
        <f>Прил.3!L268</f>
        <v>0</v>
      </c>
      <c r="K120" s="225">
        <f>Прил.3!M268</f>
        <v>0</v>
      </c>
    </row>
    <row r="121" spans="1:11" s="183" customFormat="1" ht="22.5" x14ac:dyDescent="0.2">
      <c r="A121" s="161" t="s">
        <v>428</v>
      </c>
      <c r="B121" s="185" t="s">
        <v>27</v>
      </c>
      <c r="C121" s="185" t="s">
        <v>21</v>
      </c>
      <c r="D121" s="186" t="s">
        <v>18</v>
      </c>
      <c r="E121" s="186" t="s">
        <v>106</v>
      </c>
      <c r="F121" s="186" t="s">
        <v>80</v>
      </c>
      <c r="G121" s="185" t="s">
        <v>176</v>
      </c>
      <c r="H121" s="185" t="s">
        <v>448</v>
      </c>
      <c r="I121" s="225">
        <f>Прил.3!K279</f>
        <v>0</v>
      </c>
      <c r="J121" s="225">
        <f>Прил.3!L279</f>
        <v>0</v>
      </c>
      <c r="K121" s="225">
        <f>Прил.3!M279</f>
        <v>0</v>
      </c>
    </row>
    <row r="122" spans="1:11" ht="24" x14ac:dyDescent="0.2">
      <c r="A122" s="29" t="s">
        <v>177</v>
      </c>
      <c r="B122" s="170" t="s">
        <v>27</v>
      </c>
      <c r="C122" s="170" t="s">
        <v>21</v>
      </c>
      <c r="D122" s="43" t="s">
        <v>18</v>
      </c>
      <c r="E122" s="43" t="s">
        <v>106</v>
      </c>
      <c r="F122" s="43" t="s">
        <v>80</v>
      </c>
      <c r="G122" s="170" t="s">
        <v>178</v>
      </c>
      <c r="H122" s="170"/>
      <c r="I122" s="225">
        <f>I123</f>
        <v>0</v>
      </c>
      <c r="J122" s="225">
        <f>J123</f>
        <v>0</v>
      </c>
      <c r="K122" s="225">
        <f>K123</f>
        <v>0</v>
      </c>
    </row>
    <row r="123" spans="1:11" ht="24" x14ac:dyDescent="0.2">
      <c r="A123" s="18" t="s">
        <v>147</v>
      </c>
      <c r="B123" s="15" t="s">
        <v>27</v>
      </c>
      <c r="C123" s="15" t="s">
        <v>21</v>
      </c>
      <c r="D123" s="41" t="s">
        <v>18</v>
      </c>
      <c r="E123" s="41" t="s">
        <v>106</v>
      </c>
      <c r="F123" s="41" t="s">
        <v>80</v>
      </c>
      <c r="G123" s="15" t="s">
        <v>178</v>
      </c>
      <c r="H123" s="15" t="s">
        <v>63</v>
      </c>
      <c r="I123" s="225">
        <f>Прил.3!K284</f>
        <v>0</v>
      </c>
      <c r="J123" s="225">
        <f>Прил.3!L284</f>
        <v>0</v>
      </c>
      <c r="K123" s="225">
        <f>Прил.3!M284</f>
        <v>0</v>
      </c>
    </row>
    <row r="124" spans="1:11" s="183" customFormat="1" ht="24" x14ac:dyDescent="0.2">
      <c r="A124" s="222" t="s">
        <v>550</v>
      </c>
      <c r="B124" s="219" t="s">
        <v>27</v>
      </c>
      <c r="C124" s="219" t="s">
        <v>21</v>
      </c>
      <c r="D124" s="220" t="s">
        <v>18</v>
      </c>
      <c r="E124" s="220" t="s">
        <v>106</v>
      </c>
      <c r="F124" s="220" t="s">
        <v>551</v>
      </c>
      <c r="G124" s="219" t="s">
        <v>107</v>
      </c>
      <c r="H124" s="221"/>
      <c r="I124" s="231">
        <f>I125+I127+I129</f>
        <v>27426.11</v>
      </c>
      <c r="J124" s="231">
        <f t="shared" ref="J124:K124" si="15">J125+J127</f>
        <v>0</v>
      </c>
      <c r="K124" s="231">
        <f t="shared" si="15"/>
        <v>0</v>
      </c>
    </row>
    <row r="125" spans="1:11" s="183" customFormat="1" x14ac:dyDescent="0.2">
      <c r="A125" s="218" t="s">
        <v>471</v>
      </c>
      <c r="B125" s="219" t="s">
        <v>27</v>
      </c>
      <c r="C125" s="219" t="s">
        <v>21</v>
      </c>
      <c r="D125" s="220" t="s">
        <v>18</v>
      </c>
      <c r="E125" s="220" t="s">
        <v>106</v>
      </c>
      <c r="F125" s="220" t="s">
        <v>551</v>
      </c>
      <c r="G125" s="219" t="s">
        <v>472</v>
      </c>
      <c r="H125" s="185"/>
      <c r="I125" s="225">
        <f t="shared" ref="I125:K125" si="16">I126</f>
        <v>27182</v>
      </c>
      <c r="J125" s="225">
        <f t="shared" si="16"/>
        <v>0</v>
      </c>
      <c r="K125" s="225">
        <f t="shared" si="16"/>
        <v>0</v>
      </c>
    </row>
    <row r="126" spans="1:11" s="183" customFormat="1" x14ac:dyDescent="0.2">
      <c r="A126" s="188" t="s">
        <v>468</v>
      </c>
      <c r="B126" s="185" t="s">
        <v>27</v>
      </c>
      <c r="C126" s="185" t="s">
        <v>21</v>
      </c>
      <c r="D126" s="186" t="s">
        <v>18</v>
      </c>
      <c r="E126" s="186" t="s">
        <v>106</v>
      </c>
      <c r="F126" s="186" t="s">
        <v>551</v>
      </c>
      <c r="G126" s="185" t="s">
        <v>472</v>
      </c>
      <c r="H126" s="185" t="s">
        <v>467</v>
      </c>
      <c r="I126" s="225">
        <f>Прил.3!K298</f>
        <v>27182</v>
      </c>
      <c r="J126" s="225">
        <f>Прил.3!L298</f>
        <v>0</v>
      </c>
      <c r="K126" s="225">
        <f>Прил.3!M298</f>
        <v>0</v>
      </c>
    </row>
    <row r="127" spans="1:11" s="183" customFormat="1" x14ac:dyDescent="0.2">
      <c r="A127" s="218" t="s">
        <v>506</v>
      </c>
      <c r="B127" s="219" t="s">
        <v>27</v>
      </c>
      <c r="C127" s="219" t="s">
        <v>21</v>
      </c>
      <c r="D127" s="220" t="s">
        <v>18</v>
      </c>
      <c r="E127" s="220" t="s">
        <v>106</v>
      </c>
      <c r="F127" s="220" t="s">
        <v>551</v>
      </c>
      <c r="G127" s="219" t="s">
        <v>501</v>
      </c>
      <c r="H127" s="185"/>
      <c r="I127" s="225">
        <f>I128</f>
        <v>0</v>
      </c>
      <c r="J127" s="225">
        <f t="shared" ref="J127:K127" si="17">J128</f>
        <v>0</v>
      </c>
      <c r="K127" s="225">
        <f t="shared" si="17"/>
        <v>0</v>
      </c>
    </row>
    <row r="128" spans="1:11" s="183" customFormat="1" x14ac:dyDescent="0.2">
      <c r="A128" s="188" t="s">
        <v>468</v>
      </c>
      <c r="B128" s="185" t="s">
        <v>27</v>
      </c>
      <c r="C128" s="185" t="s">
        <v>21</v>
      </c>
      <c r="D128" s="186" t="s">
        <v>18</v>
      </c>
      <c r="E128" s="186" t="s">
        <v>106</v>
      </c>
      <c r="F128" s="186" t="s">
        <v>551</v>
      </c>
      <c r="G128" s="185" t="s">
        <v>501</v>
      </c>
      <c r="H128" s="185" t="s">
        <v>467</v>
      </c>
      <c r="I128" s="225">
        <f>Прил.3!K293</f>
        <v>0</v>
      </c>
      <c r="J128" s="225">
        <f>Прил.3!L293</f>
        <v>0</v>
      </c>
      <c r="K128" s="225">
        <f>Прил.3!M293</f>
        <v>0</v>
      </c>
    </row>
    <row r="129" spans="1:11" s="183" customFormat="1" ht="24" x14ac:dyDescent="0.2">
      <c r="A129" s="456" t="s">
        <v>537</v>
      </c>
      <c r="B129" s="185" t="s">
        <v>27</v>
      </c>
      <c r="C129" s="185" t="s">
        <v>21</v>
      </c>
      <c r="D129" s="186" t="s">
        <v>18</v>
      </c>
      <c r="E129" s="186" t="s">
        <v>106</v>
      </c>
      <c r="F129" s="43" t="s">
        <v>551</v>
      </c>
      <c r="G129" s="185" t="s">
        <v>538</v>
      </c>
      <c r="H129" s="185"/>
      <c r="I129" s="225">
        <f>I130</f>
        <v>244.11</v>
      </c>
      <c r="J129" s="225">
        <f t="shared" ref="J129:K129" si="18">J130</f>
        <v>0</v>
      </c>
      <c r="K129" s="225">
        <f t="shared" si="18"/>
        <v>0</v>
      </c>
    </row>
    <row r="130" spans="1:11" s="183" customFormat="1" x14ac:dyDescent="0.2">
      <c r="A130" s="188" t="s">
        <v>468</v>
      </c>
      <c r="B130" s="185" t="s">
        <v>27</v>
      </c>
      <c r="C130" s="185" t="s">
        <v>21</v>
      </c>
      <c r="D130" s="186" t="s">
        <v>18</v>
      </c>
      <c r="E130" s="186" t="s">
        <v>106</v>
      </c>
      <c r="F130" s="220" t="s">
        <v>551</v>
      </c>
      <c r="G130" s="185" t="s">
        <v>538</v>
      </c>
      <c r="H130" s="185" t="s">
        <v>467</v>
      </c>
      <c r="I130" s="225">
        <f>Прил.3!K303</f>
        <v>244.11</v>
      </c>
      <c r="J130" s="225">
        <f>Прил.3!L303</f>
        <v>0</v>
      </c>
      <c r="K130" s="225">
        <f>Прил.3!M303</f>
        <v>0</v>
      </c>
    </row>
    <row r="131" spans="1:11" ht="12.75" x14ac:dyDescent="0.2">
      <c r="A131" s="31" t="s">
        <v>179</v>
      </c>
      <c r="B131" s="5" t="s">
        <v>27</v>
      </c>
      <c r="C131" s="5" t="s">
        <v>23</v>
      </c>
      <c r="D131" s="43"/>
      <c r="E131" s="43"/>
      <c r="F131" s="43"/>
      <c r="G131" s="170"/>
      <c r="H131" s="170"/>
      <c r="I131" s="223">
        <f>I132</f>
        <v>1383.34593</v>
      </c>
      <c r="J131" s="223">
        <f t="shared" ref="J131:K131" si="19">J132</f>
        <v>303.51828</v>
      </c>
      <c r="K131" s="223">
        <f t="shared" si="19"/>
        <v>0</v>
      </c>
    </row>
    <row r="132" spans="1:11" ht="24" x14ac:dyDescent="0.2">
      <c r="A132" s="19" t="s">
        <v>536</v>
      </c>
      <c r="B132" s="170" t="s">
        <v>27</v>
      </c>
      <c r="C132" s="170" t="s">
        <v>23</v>
      </c>
      <c r="D132" s="43" t="s">
        <v>18</v>
      </c>
      <c r="E132" s="43" t="s">
        <v>106</v>
      </c>
      <c r="F132" s="43" t="s">
        <v>29</v>
      </c>
      <c r="G132" s="170" t="s">
        <v>107</v>
      </c>
      <c r="H132" s="170"/>
      <c r="I132" s="223">
        <f>I133</f>
        <v>1383.34593</v>
      </c>
      <c r="J132" s="223">
        <f>J133</f>
        <v>303.51828</v>
      </c>
      <c r="K132" s="223">
        <f>K133</f>
        <v>0</v>
      </c>
    </row>
    <row r="133" spans="1:11" x14ac:dyDescent="0.2">
      <c r="A133" s="19" t="s">
        <v>180</v>
      </c>
      <c r="B133" s="170" t="s">
        <v>27</v>
      </c>
      <c r="C133" s="170" t="s">
        <v>23</v>
      </c>
      <c r="D133" s="41" t="s">
        <v>18</v>
      </c>
      <c r="E133" s="41" t="s">
        <v>106</v>
      </c>
      <c r="F133" s="41" t="s">
        <v>22</v>
      </c>
      <c r="G133" s="15" t="s">
        <v>107</v>
      </c>
      <c r="H133" s="15"/>
      <c r="I133" s="223">
        <f>I134+I136+I140+I142+I144+I138</f>
        <v>1383.34593</v>
      </c>
      <c r="J133" s="223">
        <f t="shared" ref="J133:K133" si="20">J134+J136+J140+J142+J144+J138</f>
        <v>303.51828</v>
      </c>
      <c r="K133" s="223">
        <f t="shared" si="20"/>
        <v>0</v>
      </c>
    </row>
    <row r="134" spans="1:11" x14ac:dyDescent="0.2">
      <c r="A134" s="29" t="s">
        <v>181</v>
      </c>
      <c r="B134" s="170" t="s">
        <v>27</v>
      </c>
      <c r="C134" s="170" t="s">
        <v>23</v>
      </c>
      <c r="D134" s="43" t="s">
        <v>18</v>
      </c>
      <c r="E134" s="43" t="s">
        <v>106</v>
      </c>
      <c r="F134" s="43" t="s">
        <v>22</v>
      </c>
      <c r="G134" s="169">
        <v>90780</v>
      </c>
      <c r="H134" s="17"/>
      <c r="I134" s="223">
        <f>I135</f>
        <v>1283.34593</v>
      </c>
      <c r="J134" s="223">
        <f>J135</f>
        <v>303.51828</v>
      </c>
      <c r="K134" s="223">
        <f>K135</f>
        <v>0</v>
      </c>
    </row>
    <row r="135" spans="1:11" ht="24" x14ac:dyDescent="0.2">
      <c r="A135" s="18" t="s">
        <v>147</v>
      </c>
      <c r="B135" s="15" t="s">
        <v>27</v>
      </c>
      <c r="C135" s="15" t="s">
        <v>23</v>
      </c>
      <c r="D135" s="41" t="s">
        <v>18</v>
      </c>
      <c r="E135" s="41" t="s">
        <v>106</v>
      </c>
      <c r="F135" s="41" t="s">
        <v>22</v>
      </c>
      <c r="G135" s="44">
        <v>90780</v>
      </c>
      <c r="H135" s="17" t="s">
        <v>63</v>
      </c>
      <c r="I135" s="225">
        <f>Прил.3!K308</f>
        <v>1283.34593</v>
      </c>
      <c r="J135" s="225">
        <f>Прил.3!L308</f>
        <v>303.51828</v>
      </c>
      <c r="K135" s="225">
        <f>Прил.3!M308</f>
        <v>0</v>
      </c>
    </row>
    <row r="136" spans="1:11" x14ac:dyDescent="0.2">
      <c r="A136" s="29" t="s">
        <v>183</v>
      </c>
      <c r="B136" s="170" t="s">
        <v>27</v>
      </c>
      <c r="C136" s="170" t="s">
        <v>23</v>
      </c>
      <c r="D136" s="43" t="s">
        <v>18</v>
      </c>
      <c r="E136" s="43" t="s">
        <v>106</v>
      </c>
      <c r="F136" s="43" t="s">
        <v>22</v>
      </c>
      <c r="G136" s="169">
        <v>90820</v>
      </c>
      <c r="H136" s="171"/>
      <c r="I136" s="223">
        <f>I137</f>
        <v>0</v>
      </c>
      <c r="J136" s="223">
        <f>J137</f>
        <v>0</v>
      </c>
      <c r="K136" s="223">
        <f>K137</f>
        <v>0</v>
      </c>
    </row>
    <row r="137" spans="1:11" ht="24" x14ac:dyDescent="0.2">
      <c r="A137" s="18" t="s">
        <v>147</v>
      </c>
      <c r="B137" s="15" t="s">
        <v>27</v>
      </c>
      <c r="C137" s="15" t="s">
        <v>23</v>
      </c>
      <c r="D137" s="41" t="s">
        <v>18</v>
      </c>
      <c r="E137" s="41" t="s">
        <v>106</v>
      </c>
      <c r="F137" s="41" t="s">
        <v>22</v>
      </c>
      <c r="G137" s="44">
        <v>90820</v>
      </c>
      <c r="H137" s="17" t="s">
        <v>63</v>
      </c>
      <c r="I137" s="225">
        <f>Прил.3!K327</f>
        <v>0</v>
      </c>
      <c r="J137" s="225">
        <f>Прил.3!L327</f>
        <v>0</v>
      </c>
      <c r="K137" s="225">
        <f>Прил.3!M327</f>
        <v>0</v>
      </c>
    </row>
    <row r="138" spans="1:11" s="183" customFormat="1" x14ac:dyDescent="0.2">
      <c r="A138" s="473" t="s">
        <v>45</v>
      </c>
      <c r="B138" s="170" t="s">
        <v>27</v>
      </c>
      <c r="C138" s="170" t="s">
        <v>23</v>
      </c>
      <c r="D138" s="43" t="s">
        <v>18</v>
      </c>
      <c r="E138" s="43" t="s">
        <v>106</v>
      </c>
      <c r="F138" s="43" t="s">
        <v>22</v>
      </c>
      <c r="G138" s="169">
        <v>90870</v>
      </c>
      <c r="H138" s="171"/>
      <c r="I138" s="223">
        <f>I139</f>
        <v>100</v>
      </c>
      <c r="J138" s="223">
        <f t="shared" ref="J138:K138" si="21">J139</f>
        <v>0</v>
      </c>
      <c r="K138" s="223">
        <f t="shared" si="21"/>
        <v>0</v>
      </c>
    </row>
    <row r="139" spans="1:11" s="183" customFormat="1" ht="24" x14ac:dyDescent="0.2">
      <c r="A139" s="18" t="s">
        <v>147</v>
      </c>
      <c r="B139" s="185" t="s">
        <v>27</v>
      </c>
      <c r="C139" s="185" t="s">
        <v>23</v>
      </c>
      <c r="D139" s="186" t="s">
        <v>18</v>
      </c>
      <c r="E139" s="186" t="s">
        <v>106</v>
      </c>
      <c r="F139" s="186" t="s">
        <v>22</v>
      </c>
      <c r="G139" s="44">
        <v>90870</v>
      </c>
      <c r="H139" s="17" t="s">
        <v>63</v>
      </c>
      <c r="I139" s="225">
        <f>Прил.3!K338</f>
        <v>100</v>
      </c>
      <c r="J139" s="225">
        <f>Прил.3!L338</f>
        <v>0</v>
      </c>
      <c r="K139" s="225">
        <f>Прил.3!M338</f>
        <v>0</v>
      </c>
    </row>
    <row r="140" spans="1:11" x14ac:dyDescent="0.2">
      <c r="A140" s="19" t="s">
        <v>212</v>
      </c>
      <c r="B140" s="170" t="s">
        <v>27</v>
      </c>
      <c r="C140" s="170" t="s">
        <v>23</v>
      </c>
      <c r="D140" s="43" t="s">
        <v>18</v>
      </c>
      <c r="E140" s="43" t="s">
        <v>106</v>
      </c>
      <c r="F140" s="43" t="s">
        <v>22</v>
      </c>
      <c r="G140" s="169">
        <v>91310</v>
      </c>
      <c r="H140" s="17"/>
      <c r="I140" s="223">
        <f>I141</f>
        <v>0</v>
      </c>
      <c r="J140" s="223">
        <f>J141</f>
        <v>0</v>
      </c>
      <c r="K140" s="223">
        <f>K141</f>
        <v>0</v>
      </c>
    </row>
    <row r="141" spans="1:11" ht="24" x14ac:dyDescent="0.2">
      <c r="A141" s="18" t="s">
        <v>147</v>
      </c>
      <c r="B141" s="15" t="s">
        <v>27</v>
      </c>
      <c r="C141" s="15" t="s">
        <v>23</v>
      </c>
      <c r="D141" s="41" t="s">
        <v>18</v>
      </c>
      <c r="E141" s="41" t="s">
        <v>106</v>
      </c>
      <c r="F141" s="41" t="s">
        <v>22</v>
      </c>
      <c r="G141" s="44">
        <v>91310</v>
      </c>
      <c r="H141" s="17" t="s">
        <v>63</v>
      </c>
      <c r="I141" s="225">
        <f>Прил.3!K340</f>
        <v>0</v>
      </c>
      <c r="J141" s="225">
        <f>Прил.3!L340</f>
        <v>0</v>
      </c>
      <c r="K141" s="225">
        <f>Прил.3!M340</f>
        <v>0</v>
      </c>
    </row>
    <row r="142" spans="1:11" x14ac:dyDescent="0.2">
      <c r="A142" s="32" t="s">
        <v>184</v>
      </c>
      <c r="B142" s="170" t="s">
        <v>27</v>
      </c>
      <c r="C142" s="170" t="s">
        <v>23</v>
      </c>
      <c r="D142" s="43" t="s">
        <v>18</v>
      </c>
      <c r="E142" s="43" t="s">
        <v>106</v>
      </c>
      <c r="F142" s="43" t="s">
        <v>22</v>
      </c>
      <c r="G142" s="169">
        <v>91360</v>
      </c>
      <c r="H142" s="171"/>
      <c r="I142" s="223">
        <f>I143</f>
        <v>0</v>
      </c>
      <c r="J142" s="223">
        <f>J143</f>
        <v>0</v>
      </c>
      <c r="K142" s="223">
        <f>K143</f>
        <v>0</v>
      </c>
    </row>
    <row r="143" spans="1:11" ht="24" x14ac:dyDescent="0.2">
      <c r="A143" s="18" t="s">
        <v>147</v>
      </c>
      <c r="B143" s="15" t="s">
        <v>27</v>
      </c>
      <c r="C143" s="15" t="s">
        <v>23</v>
      </c>
      <c r="D143" s="41" t="s">
        <v>18</v>
      </c>
      <c r="E143" s="41" t="s">
        <v>106</v>
      </c>
      <c r="F143" s="41" t="s">
        <v>22</v>
      </c>
      <c r="G143" s="44">
        <v>91360</v>
      </c>
      <c r="H143" s="17" t="s">
        <v>63</v>
      </c>
      <c r="I143" s="225">
        <f>Прил.3!K348</f>
        <v>0</v>
      </c>
      <c r="J143" s="225">
        <f>Прил.3!L348</f>
        <v>0</v>
      </c>
      <c r="K143" s="225">
        <f>Прил.3!M348</f>
        <v>0</v>
      </c>
    </row>
    <row r="144" spans="1:11" ht="24" x14ac:dyDescent="0.2">
      <c r="A144" s="19" t="s">
        <v>216</v>
      </c>
      <c r="B144" s="170" t="s">
        <v>27</v>
      </c>
      <c r="C144" s="170" t="s">
        <v>23</v>
      </c>
      <c r="D144" s="43" t="s">
        <v>18</v>
      </c>
      <c r="E144" s="43" t="s">
        <v>106</v>
      </c>
      <c r="F144" s="43" t="s">
        <v>22</v>
      </c>
      <c r="G144" s="169">
        <v>91380</v>
      </c>
      <c r="H144" s="171"/>
      <c r="I144" s="223">
        <f>I145</f>
        <v>0</v>
      </c>
      <c r="J144" s="223">
        <f>J145</f>
        <v>0</v>
      </c>
      <c r="K144" s="223">
        <f>K145</f>
        <v>0</v>
      </c>
    </row>
    <row r="145" spans="1:11" ht="24" x14ac:dyDescent="0.2">
      <c r="A145" s="18" t="s">
        <v>147</v>
      </c>
      <c r="B145" s="15" t="s">
        <v>27</v>
      </c>
      <c r="C145" s="15" t="s">
        <v>23</v>
      </c>
      <c r="D145" s="41" t="s">
        <v>18</v>
      </c>
      <c r="E145" s="41" t="s">
        <v>106</v>
      </c>
      <c r="F145" s="41" t="s">
        <v>22</v>
      </c>
      <c r="G145" s="44">
        <v>91380</v>
      </c>
      <c r="H145" s="17" t="s">
        <v>63</v>
      </c>
      <c r="I145" s="225">
        <f>Прил.3!K353</f>
        <v>0</v>
      </c>
      <c r="J145" s="225">
        <f>Прил.3!L353</f>
        <v>0</v>
      </c>
      <c r="K145" s="225">
        <f>Прил.3!M353</f>
        <v>0</v>
      </c>
    </row>
    <row r="146" spans="1:11" ht="12.75" x14ac:dyDescent="0.2">
      <c r="A146" s="31" t="s">
        <v>186</v>
      </c>
      <c r="B146" s="5" t="s">
        <v>22</v>
      </c>
      <c r="C146" s="170"/>
      <c r="D146" s="41"/>
      <c r="E146" s="41"/>
      <c r="F146" s="41"/>
      <c r="G146" s="15"/>
      <c r="H146" s="170"/>
      <c r="I146" s="232">
        <f t="shared" ref="I146:K150" si="22">I147</f>
        <v>4.83</v>
      </c>
      <c r="J146" s="232">
        <f t="shared" si="22"/>
        <v>4.83</v>
      </c>
      <c r="K146" s="232">
        <f t="shared" si="22"/>
        <v>4.83</v>
      </c>
    </row>
    <row r="147" spans="1:11" ht="12.75" x14ac:dyDescent="0.2">
      <c r="A147" s="31" t="s">
        <v>187</v>
      </c>
      <c r="B147" s="5" t="s">
        <v>22</v>
      </c>
      <c r="C147" s="5" t="s">
        <v>22</v>
      </c>
      <c r="D147" s="41"/>
      <c r="E147" s="41"/>
      <c r="F147" s="41"/>
      <c r="G147" s="15"/>
      <c r="H147" s="170"/>
      <c r="I147" s="232">
        <f t="shared" si="22"/>
        <v>4.83</v>
      </c>
      <c r="J147" s="232">
        <f t="shared" si="22"/>
        <v>4.83</v>
      </c>
      <c r="K147" s="232">
        <f t="shared" si="22"/>
        <v>4.83</v>
      </c>
    </row>
    <row r="148" spans="1:11" ht="23.25" customHeight="1" x14ac:dyDescent="0.2">
      <c r="A148" s="19" t="s">
        <v>536</v>
      </c>
      <c r="B148" s="15" t="s">
        <v>22</v>
      </c>
      <c r="C148" s="15" t="s">
        <v>22</v>
      </c>
      <c r="D148" s="41" t="s">
        <v>18</v>
      </c>
      <c r="E148" s="41" t="s">
        <v>106</v>
      </c>
      <c r="F148" s="41" t="s">
        <v>29</v>
      </c>
      <c r="G148" s="15" t="s">
        <v>107</v>
      </c>
      <c r="H148" s="15"/>
      <c r="I148" s="230">
        <f t="shared" si="22"/>
        <v>4.83</v>
      </c>
      <c r="J148" s="230">
        <f t="shared" si="22"/>
        <v>4.83</v>
      </c>
      <c r="K148" s="230">
        <f t="shared" si="22"/>
        <v>4.83</v>
      </c>
    </row>
    <row r="149" spans="1:11" ht="39.75" customHeight="1" x14ac:dyDescent="0.2">
      <c r="A149" s="29" t="s">
        <v>170</v>
      </c>
      <c r="B149" s="15" t="s">
        <v>22</v>
      </c>
      <c r="C149" s="15" t="s">
        <v>22</v>
      </c>
      <c r="D149" s="41" t="s">
        <v>18</v>
      </c>
      <c r="E149" s="41" t="s">
        <v>106</v>
      </c>
      <c r="F149" s="41" t="s">
        <v>28</v>
      </c>
      <c r="G149" s="15" t="s">
        <v>107</v>
      </c>
      <c r="H149" s="15"/>
      <c r="I149" s="230">
        <f t="shared" si="22"/>
        <v>4.83</v>
      </c>
      <c r="J149" s="230">
        <f t="shared" si="22"/>
        <v>4.83</v>
      </c>
      <c r="K149" s="230">
        <f t="shared" si="22"/>
        <v>4.83</v>
      </c>
    </row>
    <row r="150" spans="1:11" ht="36" x14ac:dyDescent="0.2">
      <c r="A150" s="29" t="s">
        <v>188</v>
      </c>
      <c r="B150" s="170" t="s">
        <v>22</v>
      </c>
      <c r="C150" s="170" t="s">
        <v>22</v>
      </c>
      <c r="D150" s="43" t="s">
        <v>18</v>
      </c>
      <c r="E150" s="43" t="s">
        <v>106</v>
      </c>
      <c r="F150" s="43" t="s">
        <v>28</v>
      </c>
      <c r="G150" s="170" t="s">
        <v>189</v>
      </c>
      <c r="H150" s="170"/>
      <c r="I150" s="232">
        <f t="shared" si="22"/>
        <v>4.83</v>
      </c>
      <c r="J150" s="232">
        <f t="shared" si="22"/>
        <v>4.83</v>
      </c>
      <c r="K150" s="232">
        <f t="shared" si="22"/>
        <v>4.83</v>
      </c>
    </row>
    <row r="151" spans="1:11" x14ac:dyDescent="0.2">
      <c r="A151" s="14" t="s">
        <v>82</v>
      </c>
      <c r="B151" s="15" t="s">
        <v>22</v>
      </c>
      <c r="C151" s="15" t="s">
        <v>22</v>
      </c>
      <c r="D151" s="41" t="s">
        <v>18</v>
      </c>
      <c r="E151" s="41" t="s">
        <v>106</v>
      </c>
      <c r="F151" s="41" t="s">
        <v>28</v>
      </c>
      <c r="G151" s="15" t="s">
        <v>189</v>
      </c>
      <c r="H151" s="15" t="s">
        <v>55</v>
      </c>
      <c r="I151" s="230">
        <f>Прил.3!K365</f>
        <v>4.83</v>
      </c>
      <c r="J151" s="230">
        <f>Прил.3!L365</f>
        <v>4.83</v>
      </c>
      <c r="K151" s="230">
        <f>Прил.3!M365</f>
        <v>4.83</v>
      </c>
    </row>
    <row r="152" spans="1:11" s="6" customFormat="1" ht="12.75" x14ac:dyDescent="0.2">
      <c r="A152" s="33" t="s">
        <v>190</v>
      </c>
      <c r="B152" s="5" t="s">
        <v>28</v>
      </c>
      <c r="C152" s="5"/>
      <c r="D152" s="5"/>
      <c r="E152" s="5"/>
      <c r="F152" s="5"/>
      <c r="G152" s="45"/>
      <c r="H152" s="5"/>
      <c r="I152" s="233">
        <f>I153+I160</f>
        <v>4811.8870000000006</v>
      </c>
      <c r="J152" s="233">
        <f>J153+J160</f>
        <v>4811.8870000000006</v>
      </c>
      <c r="K152" s="233">
        <f>K153+K160</f>
        <v>4811.8870000000006</v>
      </c>
    </row>
    <row r="153" spans="1:11" s="6" customFormat="1" ht="12.75" x14ac:dyDescent="0.2">
      <c r="A153" s="31" t="s">
        <v>191</v>
      </c>
      <c r="B153" s="5" t="s">
        <v>28</v>
      </c>
      <c r="C153" s="5" t="s">
        <v>18</v>
      </c>
      <c r="D153" s="5"/>
      <c r="E153" s="5"/>
      <c r="F153" s="5"/>
      <c r="G153" s="45"/>
      <c r="H153" s="5"/>
      <c r="I153" s="233">
        <f t="shared" ref="I153:K154" si="23">I154</f>
        <v>4352.1980000000003</v>
      </c>
      <c r="J153" s="233">
        <f t="shared" si="23"/>
        <v>4352.1980000000003</v>
      </c>
      <c r="K153" s="233">
        <f t="shared" si="23"/>
        <v>4352.1980000000003</v>
      </c>
    </row>
    <row r="154" spans="1:11" ht="24.75" customHeight="1" x14ac:dyDescent="0.2">
      <c r="A154" s="19" t="s">
        <v>536</v>
      </c>
      <c r="B154" s="170" t="s">
        <v>28</v>
      </c>
      <c r="C154" s="170" t="s">
        <v>18</v>
      </c>
      <c r="D154" s="170" t="s">
        <v>18</v>
      </c>
      <c r="E154" s="170" t="s">
        <v>106</v>
      </c>
      <c r="F154" s="170" t="s">
        <v>29</v>
      </c>
      <c r="G154" s="43" t="s">
        <v>107</v>
      </c>
      <c r="H154" s="170"/>
      <c r="I154" s="230">
        <f t="shared" si="23"/>
        <v>4352.1980000000003</v>
      </c>
      <c r="J154" s="230">
        <f t="shared" si="23"/>
        <v>4352.1980000000003</v>
      </c>
      <c r="K154" s="230">
        <f t="shared" si="23"/>
        <v>4352.1980000000003</v>
      </c>
    </row>
    <row r="155" spans="1:11" ht="36.75" customHeight="1" x14ac:dyDescent="0.2">
      <c r="A155" s="29" t="s">
        <v>170</v>
      </c>
      <c r="B155" s="170" t="s">
        <v>28</v>
      </c>
      <c r="C155" s="41" t="s">
        <v>18</v>
      </c>
      <c r="D155" s="170" t="s">
        <v>18</v>
      </c>
      <c r="E155" s="170" t="s">
        <v>106</v>
      </c>
      <c r="F155" s="170" t="s">
        <v>28</v>
      </c>
      <c r="G155" s="15" t="s">
        <v>107</v>
      </c>
      <c r="H155" s="15"/>
      <c r="I155" s="230">
        <f>I156+I158</f>
        <v>4352.1980000000003</v>
      </c>
      <c r="J155" s="230">
        <f>J156+J158</f>
        <v>4352.1980000000003</v>
      </c>
      <c r="K155" s="230">
        <f>K156+K158</f>
        <v>4352.1980000000003</v>
      </c>
    </row>
    <row r="156" spans="1:11" ht="39" customHeight="1" x14ac:dyDescent="0.2">
      <c r="A156" s="29" t="s">
        <v>431</v>
      </c>
      <c r="B156" s="170" t="s">
        <v>28</v>
      </c>
      <c r="C156" s="41" t="s">
        <v>18</v>
      </c>
      <c r="D156" s="170" t="s">
        <v>18</v>
      </c>
      <c r="E156" s="170" t="s">
        <v>106</v>
      </c>
      <c r="F156" s="170" t="s">
        <v>28</v>
      </c>
      <c r="G156" s="15" t="s">
        <v>185</v>
      </c>
      <c r="H156" s="15"/>
      <c r="I156" s="230">
        <f>I157</f>
        <v>750.35500000000002</v>
      </c>
      <c r="J156" s="230">
        <f>J157</f>
        <v>750.35500000000002</v>
      </c>
      <c r="K156" s="230">
        <f>K157</f>
        <v>750.35500000000002</v>
      </c>
    </row>
    <row r="157" spans="1:11" x14ac:dyDescent="0.2">
      <c r="A157" s="14" t="s">
        <v>82</v>
      </c>
      <c r="B157" s="170" t="s">
        <v>28</v>
      </c>
      <c r="C157" s="41" t="s">
        <v>18</v>
      </c>
      <c r="D157" s="170" t="s">
        <v>18</v>
      </c>
      <c r="E157" s="170" t="s">
        <v>106</v>
      </c>
      <c r="F157" s="170" t="s">
        <v>28</v>
      </c>
      <c r="G157" s="15" t="s">
        <v>185</v>
      </c>
      <c r="H157" s="15" t="s">
        <v>55</v>
      </c>
      <c r="I157" s="230">
        <f>Прил.3!K373</f>
        <v>750.35500000000002</v>
      </c>
      <c r="J157" s="230">
        <f>Прил.3!L373</f>
        <v>750.35500000000002</v>
      </c>
      <c r="K157" s="230">
        <f>Прил.3!M373</f>
        <v>750.35500000000002</v>
      </c>
    </row>
    <row r="158" spans="1:11" ht="36" x14ac:dyDescent="0.2">
      <c r="A158" s="29" t="s">
        <v>192</v>
      </c>
      <c r="B158" s="170" t="s">
        <v>28</v>
      </c>
      <c r="C158" s="43" t="s">
        <v>18</v>
      </c>
      <c r="D158" s="170" t="s">
        <v>18</v>
      </c>
      <c r="E158" s="170" t="s">
        <v>106</v>
      </c>
      <c r="F158" s="170" t="s">
        <v>28</v>
      </c>
      <c r="G158" s="170" t="s">
        <v>193</v>
      </c>
      <c r="H158" s="170"/>
      <c r="I158" s="230">
        <f>I159</f>
        <v>3601.8429999999998</v>
      </c>
      <c r="J158" s="230">
        <f>J159</f>
        <v>3601.8429999999998</v>
      </c>
      <c r="K158" s="230">
        <f>K159</f>
        <v>3601.8429999999998</v>
      </c>
    </row>
    <row r="159" spans="1:11" x14ac:dyDescent="0.2">
      <c r="A159" s="14" t="s">
        <v>82</v>
      </c>
      <c r="B159" s="170" t="s">
        <v>28</v>
      </c>
      <c r="C159" s="41" t="s">
        <v>18</v>
      </c>
      <c r="D159" s="170" t="s">
        <v>18</v>
      </c>
      <c r="E159" s="170" t="s">
        <v>106</v>
      </c>
      <c r="F159" s="170" t="s">
        <v>28</v>
      </c>
      <c r="G159" s="15" t="s">
        <v>193</v>
      </c>
      <c r="H159" s="15" t="s">
        <v>55</v>
      </c>
      <c r="I159" s="230">
        <f>Прил.3!K377</f>
        <v>3601.8429999999998</v>
      </c>
      <c r="J159" s="230">
        <f>Прил.3!L377</f>
        <v>3601.8429999999998</v>
      </c>
      <c r="K159" s="230">
        <f>Прил.3!M377</f>
        <v>3601.8429999999998</v>
      </c>
    </row>
    <row r="160" spans="1:11" ht="12.75" x14ac:dyDescent="0.2">
      <c r="A160" s="31" t="s">
        <v>194</v>
      </c>
      <c r="B160" s="5" t="s">
        <v>28</v>
      </c>
      <c r="C160" s="5" t="s">
        <v>19</v>
      </c>
      <c r="D160" s="170"/>
      <c r="E160" s="170"/>
      <c r="F160" s="170"/>
      <c r="G160" s="43"/>
      <c r="H160" s="170"/>
      <c r="I160" s="232">
        <f t="shared" ref="I160:K163" si="24">I161</f>
        <v>459.68900000000002</v>
      </c>
      <c r="J160" s="232">
        <f t="shared" si="24"/>
        <v>459.68900000000002</v>
      </c>
      <c r="K160" s="232">
        <f t="shared" si="24"/>
        <v>459.68900000000002</v>
      </c>
    </row>
    <row r="161" spans="1:11" ht="24" x14ac:dyDescent="0.2">
      <c r="A161" s="19" t="s">
        <v>536</v>
      </c>
      <c r="B161" s="170" t="s">
        <v>28</v>
      </c>
      <c r="C161" s="170" t="s">
        <v>19</v>
      </c>
      <c r="D161" s="170" t="s">
        <v>18</v>
      </c>
      <c r="E161" s="170" t="s">
        <v>106</v>
      </c>
      <c r="F161" s="170" t="s">
        <v>29</v>
      </c>
      <c r="G161" s="43" t="s">
        <v>107</v>
      </c>
      <c r="H161" s="170"/>
      <c r="I161" s="230">
        <f t="shared" si="24"/>
        <v>459.68900000000002</v>
      </c>
      <c r="J161" s="230">
        <f t="shared" si="24"/>
        <v>459.68900000000002</v>
      </c>
      <c r="K161" s="230">
        <f t="shared" si="24"/>
        <v>459.68900000000002</v>
      </c>
    </row>
    <row r="162" spans="1:11" ht="36" x14ac:dyDescent="0.2">
      <c r="A162" s="29" t="s">
        <v>170</v>
      </c>
      <c r="B162" s="170" t="s">
        <v>28</v>
      </c>
      <c r="C162" s="43" t="s">
        <v>19</v>
      </c>
      <c r="D162" s="170" t="s">
        <v>18</v>
      </c>
      <c r="E162" s="170" t="s">
        <v>106</v>
      </c>
      <c r="F162" s="170" t="s">
        <v>28</v>
      </c>
      <c r="G162" s="170" t="s">
        <v>107</v>
      </c>
      <c r="H162" s="170"/>
      <c r="I162" s="232">
        <f t="shared" si="24"/>
        <v>459.68900000000002</v>
      </c>
      <c r="J162" s="232">
        <f t="shared" si="24"/>
        <v>459.68900000000002</v>
      </c>
      <c r="K162" s="232">
        <f t="shared" si="24"/>
        <v>459.68900000000002</v>
      </c>
    </row>
    <row r="163" spans="1:11" ht="48" x14ac:dyDescent="0.2">
      <c r="A163" s="29" t="s">
        <v>195</v>
      </c>
      <c r="B163" s="170" t="s">
        <v>28</v>
      </c>
      <c r="C163" s="43" t="s">
        <v>19</v>
      </c>
      <c r="D163" s="170" t="s">
        <v>18</v>
      </c>
      <c r="E163" s="170" t="s">
        <v>106</v>
      </c>
      <c r="F163" s="170" t="s">
        <v>28</v>
      </c>
      <c r="G163" s="170" t="s">
        <v>196</v>
      </c>
      <c r="H163" s="170"/>
      <c r="I163" s="232">
        <f t="shared" si="24"/>
        <v>459.68900000000002</v>
      </c>
      <c r="J163" s="232">
        <f t="shared" si="24"/>
        <v>459.68900000000002</v>
      </c>
      <c r="K163" s="232">
        <f t="shared" si="24"/>
        <v>459.68900000000002</v>
      </c>
    </row>
    <row r="164" spans="1:11" x14ac:dyDescent="0.2">
      <c r="A164" s="14" t="s">
        <v>82</v>
      </c>
      <c r="B164" s="170" t="s">
        <v>28</v>
      </c>
      <c r="C164" s="41" t="s">
        <v>19</v>
      </c>
      <c r="D164" s="170" t="s">
        <v>18</v>
      </c>
      <c r="E164" s="170" t="s">
        <v>106</v>
      </c>
      <c r="F164" s="170" t="s">
        <v>28</v>
      </c>
      <c r="G164" s="15" t="s">
        <v>196</v>
      </c>
      <c r="H164" s="15" t="s">
        <v>55</v>
      </c>
      <c r="I164" s="230">
        <f>Прил.3!K384</f>
        <v>459.68900000000002</v>
      </c>
      <c r="J164" s="230">
        <f>Прил.3!L384</f>
        <v>459.68900000000002</v>
      </c>
      <c r="K164" s="230">
        <f>Прил.3!M384</f>
        <v>459.68900000000002</v>
      </c>
    </row>
    <row r="165" spans="1:11" s="6" customFormat="1" ht="12.75" x14ac:dyDescent="0.2">
      <c r="A165" s="31" t="s">
        <v>197</v>
      </c>
      <c r="B165" s="11" t="s">
        <v>38</v>
      </c>
      <c r="C165" s="11"/>
      <c r="D165" s="11"/>
      <c r="E165" s="11"/>
      <c r="F165" s="11"/>
      <c r="G165" s="11"/>
      <c r="H165" s="11"/>
      <c r="I165" s="224">
        <f>I166+I171</f>
        <v>76.239999999999995</v>
      </c>
      <c r="J165" s="224">
        <f>J166+J171</f>
        <v>76.239999999999995</v>
      </c>
      <c r="K165" s="224">
        <f>K166+K171</f>
        <v>76.239999999999995</v>
      </c>
    </row>
    <row r="166" spans="1:11" s="6" customFormat="1" ht="12.75" x14ac:dyDescent="0.2">
      <c r="A166" s="31" t="s">
        <v>16</v>
      </c>
      <c r="B166" s="11" t="s">
        <v>38</v>
      </c>
      <c r="C166" s="11" t="s">
        <v>18</v>
      </c>
      <c r="D166" s="11"/>
      <c r="E166" s="11"/>
      <c r="F166" s="11"/>
      <c r="G166" s="11"/>
      <c r="H166" s="11"/>
      <c r="I166" s="233">
        <f t="shared" ref="I166:K169" si="25">I167</f>
        <v>76.239999999999995</v>
      </c>
      <c r="J166" s="233">
        <f t="shared" si="25"/>
        <v>76.239999999999995</v>
      </c>
      <c r="K166" s="233">
        <f t="shared" si="25"/>
        <v>76.239999999999995</v>
      </c>
    </row>
    <row r="167" spans="1:11" ht="24" customHeight="1" x14ac:dyDescent="0.2">
      <c r="A167" s="19" t="s">
        <v>536</v>
      </c>
      <c r="B167" s="17" t="s">
        <v>38</v>
      </c>
      <c r="C167" s="17" t="s">
        <v>18</v>
      </c>
      <c r="D167" s="170" t="s">
        <v>18</v>
      </c>
      <c r="E167" s="170" t="s">
        <v>106</v>
      </c>
      <c r="F167" s="170" t="s">
        <v>29</v>
      </c>
      <c r="G167" s="15" t="s">
        <v>107</v>
      </c>
      <c r="H167" s="15"/>
      <c r="I167" s="230">
        <f t="shared" si="25"/>
        <v>76.239999999999995</v>
      </c>
      <c r="J167" s="230">
        <f t="shared" si="25"/>
        <v>76.239999999999995</v>
      </c>
      <c r="K167" s="230">
        <f t="shared" si="25"/>
        <v>76.239999999999995</v>
      </c>
    </row>
    <row r="168" spans="1:11" ht="38.25" customHeight="1" x14ac:dyDescent="0.2">
      <c r="A168" s="29" t="s">
        <v>170</v>
      </c>
      <c r="B168" s="17" t="s">
        <v>38</v>
      </c>
      <c r="C168" s="17" t="s">
        <v>18</v>
      </c>
      <c r="D168" s="170" t="s">
        <v>18</v>
      </c>
      <c r="E168" s="170" t="s">
        <v>106</v>
      </c>
      <c r="F168" s="170" t="s">
        <v>28</v>
      </c>
      <c r="G168" s="15" t="s">
        <v>107</v>
      </c>
      <c r="H168" s="15"/>
      <c r="I168" s="230">
        <f t="shared" si="25"/>
        <v>76.239999999999995</v>
      </c>
      <c r="J168" s="230">
        <f t="shared" si="25"/>
        <v>76.239999999999995</v>
      </c>
      <c r="K168" s="230">
        <f t="shared" si="25"/>
        <v>76.239999999999995</v>
      </c>
    </row>
    <row r="169" spans="1:11" ht="24" x14ac:dyDescent="0.2">
      <c r="A169" s="34" t="s">
        <v>198</v>
      </c>
      <c r="B169" s="17" t="s">
        <v>38</v>
      </c>
      <c r="C169" s="17" t="s">
        <v>18</v>
      </c>
      <c r="D169" s="170" t="s">
        <v>18</v>
      </c>
      <c r="E169" s="170" t="s">
        <v>106</v>
      </c>
      <c r="F169" s="170" t="s">
        <v>28</v>
      </c>
      <c r="G169" s="15" t="s">
        <v>199</v>
      </c>
      <c r="H169" s="15"/>
      <c r="I169" s="230">
        <f t="shared" si="25"/>
        <v>76.239999999999995</v>
      </c>
      <c r="J169" s="230">
        <f t="shared" si="25"/>
        <v>76.239999999999995</v>
      </c>
      <c r="K169" s="230">
        <f t="shared" si="25"/>
        <v>76.239999999999995</v>
      </c>
    </row>
    <row r="170" spans="1:11" x14ac:dyDescent="0.2">
      <c r="A170" s="14" t="s">
        <v>82</v>
      </c>
      <c r="B170" s="17" t="s">
        <v>38</v>
      </c>
      <c r="C170" s="17" t="s">
        <v>18</v>
      </c>
      <c r="D170" s="170" t="s">
        <v>18</v>
      </c>
      <c r="E170" s="170" t="s">
        <v>106</v>
      </c>
      <c r="F170" s="170" t="s">
        <v>28</v>
      </c>
      <c r="G170" s="15" t="s">
        <v>199</v>
      </c>
      <c r="H170" s="15" t="s">
        <v>55</v>
      </c>
      <c r="I170" s="230">
        <f>Прил.3!K392</f>
        <v>76.239999999999995</v>
      </c>
      <c r="J170" s="230">
        <f>Прил.3!L392</f>
        <v>76.239999999999995</v>
      </c>
      <c r="K170" s="230">
        <f>Прил.3!M392</f>
        <v>76.239999999999995</v>
      </c>
    </row>
    <row r="171" spans="1:11" ht="12.75" x14ac:dyDescent="0.2">
      <c r="A171" s="35" t="s">
        <v>200</v>
      </c>
      <c r="B171" s="11" t="s">
        <v>38</v>
      </c>
      <c r="C171" s="11" t="s">
        <v>23</v>
      </c>
      <c r="D171" s="171"/>
      <c r="E171" s="171"/>
      <c r="F171" s="171"/>
      <c r="G171" s="171"/>
      <c r="H171" s="171"/>
      <c r="I171" s="232">
        <f t="shared" ref="I171:K174" si="26">I172</f>
        <v>0</v>
      </c>
      <c r="J171" s="232">
        <f t="shared" si="26"/>
        <v>0</v>
      </c>
      <c r="K171" s="232">
        <f t="shared" si="26"/>
        <v>0</v>
      </c>
    </row>
    <row r="172" spans="1:11" ht="24" x14ac:dyDescent="0.2">
      <c r="A172" s="19" t="s">
        <v>536</v>
      </c>
      <c r="B172" s="171" t="s">
        <v>38</v>
      </c>
      <c r="C172" s="171" t="s">
        <v>23</v>
      </c>
      <c r="D172" s="170" t="s">
        <v>18</v>
      </c>
      <c r="E172" s="170" t="s">
        <v>106</v>
      </c>
      <c r="F172" s="170" t="s">
        <v>29</v>
      </c>
      <c r="G172" s="170" t="s">
        <v>107</v>
      </c>
      <c r="H172" s="170"/>
      <c r="I172" s="232">
        <f t="shared" si="26"/>
        <v>0</v>
      </c>
      <c r="J172" s="232">
        <f t="shared" si="26"/>
        <v>0</v>
      </c>
      <c r="K172" s="232">
        <f t="shared" si="26"/>
        <v>0</v>
      </c>
    </row>
    <row r="173" spans="1:11" ht="36" x14ac:dyDescent="0.2">
      <c r="A173" s="29" t="s">
        <v>170</v>
      </c>
      <c r="B173" s="17" t="s">
        <v>38</v>
      </c>
      <c r="C173" s="17" t="s">
        <v>23</v>
      </c>
      <c r="D173" s="170" t="s">
        <v>18</v>
      </c>
      <c r="E173" s="170" t="s">
        <v>106</v>
      </c>
      <c r="F173" s="170" t="s">
        <v>28</v>
      </c>
      <c r="G173" s="15" t="s">
        <v>107</v>
      </c>
      <c r="H173" s="15"/>
      <c r="I173" s="230">
        <f t="shared" si="26"/>
        <v>0</v>
      </c>
      <c r="J173" s="230">
        <f t="shared" si="26"/>
        <v>0</v>
      </c>
      <c r="K173" s="230">
        <f t="shared" si="26"/>
        <v>0</v>
      </c>
    </row>
    <row r="174" spans="1:11" ht="24" x14ac:dyDescent="0.2">
      <c r="A174" s="27" t="s">
        <v>214</v>
      </c>
      <c r="B174" s="171" t="s">
        <v>38</v>
      </c>
      <c r="C174" s="171" t="s">
        <v>23</v>
      </c>
      <c r="D174" s="170" t="s">
        <v>18</v>
      </c>
      <c r="E174" s="170" t="s">
        <v>106</v>
      </c>
      <c r="F174" s="170" t="s">
        <v>28</v>
      </c>
      <c r="G174" s="170" t="s">
        <v>215</v>
      </c>
      <c r="H174" s="170"/>
      <c r="I174" s="230">
        <f t="shared" si="26"/>
        <v>0</v>
      </c>
      <c r="J174" s="230">
        <f t="shared" si="26"/>
        <v>0</v>
      </c>
      <c r="K174" s="230">
        <f t="shared" si="26"/>
        <v>0</v>
      </c>
    </row>
    <row r="175" spans="1:11" x14ac:dyDescent="0.2">
      <c r="A175" s="14" t="s">
        <v>82</v>
      </c>
      <c r="B175" s="171" t="s">
        <v>38</v>
      </c>
      <c r="C175" s="171" t="s">
        <v>23</v>
      </c>
      <c r="D175" s="170" t="s">
        <v>18</v>
      </c>
      <c r="E175" s="170" t="s">
        <v>106</v>
      </c>
      <c r="F175" s="170" t="s">
        <v>28</v>
      </c>
      <c r="G175" s="170" t="s">
        <v>215</v>
      </c>
      <c r="H175" s="15" t="s">
        <v>55</v>
      </c>
      <c r="I175" s="230">
        <f>Прил.3!K399</f>
        <v>0</v>
      </c>
      <c r="J175" s="230">
        <f>Прил.3!L399</f>
        <v>0</v>
      </c>
      <c r="K175" s="230">
        <f>Прил.3!M399</f>
        <v>0</v>
      </c>
    </row>
    <row r="176" spans="1:11" x14ac:dyDescent="0.2">
      <c r="A176" s="19" t="s">
        <v>201</v>
      </c>
      <c r="B176" s="170" t="s">
        <v>202</v>
      </c>
      <c r="C176" s="170" t="s">
        <v>202</v>
      </c>
      <c r="D176" s="170" t="s">
        <v>202</v>
      </c>
      <c r="E176" s="170" t="s">
        <v>203</v>
      </c>
      <c r="F176" s="170" t="s">
        <v>29</v>
      </c>
      <c r="G176" s="170" t="s">
        <v>107</v>
      </c>
      <c r="H176" s="170" t="s">
        <v>30</v>
      </c>
      <c r="I176" s="223"/>
      <c r="J176" s="223">
        <f>Прил.3!L402</f>
        <v>300</v>
      </c>
      <c r="K176" s="223">
        <f>Прил.3!M402</f>
        <v>525</v>
      </c>
    </row>
    <row r="177" spans="1:11" x14ac:dyDescent="0.2">
      <c r="A177" s="60" t="s">
        <v>222</v>
      </c>
      <c r="B177" s="17"/>
      <c r="C177" s="17"/>
      <c r="D177" s="17"/>
      <c r="E177" s="17"/>
      <c r="F177" s="58"/>
      <c r="G177" s="58"/>
      <c r="H177" s="59"/>
      <c r="I177" s="234">
        <f>I10+I55+I62+I88+I115+I146+I152+I165+I176+I40</f>
        <v>41885.435960000003</v>
      </c>
      <c r="J177" s="234">
        <f>J10+J55+J62+J88+J115+J146+J152+J165+J176+J40</f>
        <v>11777.420910000001</v>
      </c>
      <c r="K177" s="234">
        <f>K10+K55+K62+K88+K115+K146+K152+K165+K176+K40</f>
        <v>10448.16768</v>
      </c>
    </row>
    <row r="182" spans="1:11" x14ac:dyDescent="0.2">
      <c r="F182" s="46"/>
      <c r="G182" s="46"/>
    </row>
  </sheetData>
  <mergeCells count="12">
    <mergeCell ref="A2:K2"/>
    <mergeCell ref="A1:K1"/>
    <mergeCell ref="A5:K5"/>
    <mergeCell ref="A3:K3"/>
    <mergeCell ref="A8:A9"/>
    <mergeCell ref="B8:B9"/>
    <mergeCell ref="C8:C9"/>
    <mergeCell ref="H8:H9"/>
    <mergeCell ref="I8:I9"/>
    <mergeCell ref="J8:J9"/>
    <mergeCell ref="K8:K9"/>
    <mergeCell ref="D8:G8"/>
  </mergeCells>
  <pageMargins left="0.25" right="0.25" top="0.75" bottom="0.75" header="0.3" footer="0.3"/>
  <pageSetup paperSize="9" scale="8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0"/>
  <sheetViews>
    <sheetView zoomScale="110" zoomScaleNormal="110" workbookViewId="0">
      <selection activeCell="A4" sqref="A4:H4"/>
    </sheetView>
  </sheetViews>
  <sheetFormatPr defaultRowHeight="15" x14ac:dyDescent="0.25"/>
  <cols>
    <col min="1" max="1" width="62" style="3" customWidth="1"/>
    <col min="2" max="2" width="13.42578125" style="9" customWidth="1"/>
    <col min="3" max="3" width="6.28515625" style="3" customWidth="1"/>
    <col min="4" max="4" width="8.28515625" style="3" customWidth="1"/>
    <col min="5" max="5" width="7.7109375" style="3" customWidth="1"/>
    <col min="6" max="6" width="15" style="8" customWidth="1"/>
    <col min="7" max="7" width="14.5703125" style="8" customWidth="1"/>
    <col min="8" max="8" width="15" style="8" customWidth="1"/>
    <col min="9" max="16384" width="9.140625" style="3"/>
  </cols>
  <sheetData>
    <row r="1" spans="1:13" ht="12.75" x14ac:dyDescent="0.2">
      <c r="A1" s="595" t="s">
        <v>427</v>
      </c>
      <c r="B1" s="595"/>
      <c r="C1" s="595"/>
      <c r="D1" s="595"/>
      <c r="E1" s="595"/>
      <c r="F1" s="595"/>
      <c r="G1" s="595"/>
      <c r="H1" s="595"/>
      <c r="I1" s="12"/>
      <c r="J1" s="12"/>
      <c r="K1" s="12"/>
      <c r="L1" s="12"/>
      <c r="M1" s="12"/>
    </row>
    <row r="2" spans="1:13" ht="12.75" x14ac:dyDescent="0.2">
      <c r="A2" s="595" t="s">
        <v>260</v>
      </c>
      <c r="B2" s="595"/>
      <c r="C2" s="595"/>
      <c r="D2" s="595"/>
      <c r="E2" s="595"/>
      <c r="F2" s="595"/>
      <c r="G2" s="595"/>
      <c r="H2" s="595"/>
      <c r="I2" s="12"/>
      <c r="J2" s="12"/>
      <c r="K2" s="12"/>
      <c r="L2" s="12"/>
      <c r="M2" s="12"/>
    </row>
    <row r="3" spans="1:13" ht="12.75" x14ac:dyDescent="0.2">
      <c r="A3" s="595" t="s">
        <v>296</v>
      </c>
      <c r="B3" s="595"/>
      <c r="C3" s="595"/>
      <c r="D3" s="595"/>
      <c r="E3" s="595"/>
      <c r="F3" s="595"/>
      <c r="G3" s="595"/>
      <c r="H3" s="595"/>
      <c r="I3" s="12"/>
      <c r="J3" s="12"/>
      <c r="K3" s="12"/>
      <c r="L3" s="12"/>
      <c r="M3" s="12"/>
    </row>
    <row r="4" spans="1:13" ht="12.75" x14ac:dyDescent="0.2">
      <c r="A4" s="595" t="s">
        <v>562</v>
      </c>
      <c r="B4" s="595"/>
      <c r="C4" s="595"/>
      <c r="D4" s="595"/>
      <c r="E4" s="595"/>
      <c r="F4" s="595"/>
      <c r="G4" s="595"/>
      <c r="H4" s="595"/>
      <c r="I4" s="12"/>
      <c r="J4" s="12"/>
      <c r="K4" s="12"/>
      <c r="L4" s="12"/>
      <c r="M4" s="12"/>
    </row>
    <row r="5" spans="1:13" ht="69" customHeight="1" x14ac:dyDescent="0.2">
      <c r="A5" s="630" t="s">
        <v>542</v>
      </c>
      <c r="B5" s="630"/>
      <c r="C5" s="630"/>
      <c r="D5" s="630"/>
      <c r="E5" s="630"/>
      <c r="F5" s="630"/>
      <c r="G5" s="630"/>
      <c r="H5" s="630"/>
      <c r="I5" s="13"/>
      <c r="J5" s="13"/>
      <c r="K5" s="13"/>
      <c r="L5" s="13"/>
      <c r="M5" s="13"/>
    </row>
    <row r="6" spans="1:13" ht="12.75" x14ac:dyDescent="0.2">
      <c r="A6" s="2"/>
      <c r="B6" s="122"/>
      <c r="C6" s="2"/>
      <c r="D6" s="2"/>
      <c r="E6" s="2"/>
      <c r="F6" s="122"/>
      <c r="G6" s="122"/>
      <c r="H6" s="122"/>
    </row>
    <row r="7" spans="1:13" ht="14.25" x14ac:dyDescent="0.2">
      <c r="A7" s="247" t="s">
        <v>0</v>
      </c>
      <c r="B7" s="246" t="s">
        <v>75</v>
      </c>
      <c r="C7" s="246" t="s">
        <v>77</v>
      </c>
      <c r="D7" s="246" t="s">
        <v>78</v>
      </c>
      <c r="E7" s="246" t="s">
        <v>76</v>
      </c>
      <c r="F7" s="247" t="s">
        <v>425</v>
      </c>
      <c r="G7" s="247" t="s">
        <v>492</v>
      </c>
      <c r="H7" s="247" t="s">
        <v>527</v>
      </c>
    </row>
    <row r="8" spans="1:13" ht="12.75" x14ac:dyDescent="0.2">
      <c r="A8" s="523" t="s">
        <v>217</v>
      </c>
      <c r="B8" s="524"/>
      <c r="C8" s="524"/>
      <c r="D8" s="524"/>
      <c r="E8" s="524"/>
      <c r="F8" s="525">
        <f>F9</f>
        <v>41885.435960000003</v>
      </c>
      <c r="G8" s="525">
        <f>G9</f>
        <v>11477.420909999999</v>
      </c>
      <c r="H8" s="525">
        <f>H9</f>
        <v>9923.1676799999987</v>
      </c>
    </row>
    <row r="9" spans="1:13" ht="29.25" customHeight="1" x14ac:dyDescent="0.2">
      <c r="A9" s="520" t="s">
        <v>536</v>
      </c>
      <c r="B9" s="521" t="s">
        <v>90</v>
      </c>
      <c r="C9" s="521"/>
      <c r="D9" s="521"/>
      <c r="E9" s="521"/>
      <c r="F9" s="522">
        <f>F10+F23+F27+F38+F50+F56+F62+F75+F103+F100+F110</f>
        <v>41885.435960000003</v>
      </c>
      <c r="G9" s="522">
        <f t="shared" ref="G9:H9" si="0">G10+G23+G27+G38+G50+G56+G62+G75+G103+G100+G110</f>
        <v>11477.420909999999</v>
      </c>
      <c r="H9" s="522">
        <f t="shared" si="0"/>
        <v>9923.1676799999987</v>
      </c>
    </row>
    <row r="10" spans="1:13" s="6" customFormat="1" ht="25.5" x14ac:dyDescent="0.2">
      <c r="A10" s="519" t="s">
        <v>83</v>
      </c>
      <c r="B10" s="514" t="s">
        <v>89</v>
      </c>
      <c r="C10" s="506"/>
      <c r="D10" s="506"/>
      <c r="E10" s="506"/>
      <c r="F10" s="508">
        <f>F11+F13+F19+F21</f>
        <v>5465.6310000000003</v>
      </c>
      <c r="G10" s="508">
        <f>G11+G13+G19+G21</f>
        <v>4050.4289999999996</v>
      </c>
      <c r="H10" s="508">
        <f>H11+H13+H19+H21</f>
        <v>2736.0132800000001</v>
      </c>
    </row>
    <row r="11" spans="1:13" s="6" customFormat="1" ht="12.75" x14ac:dyDescent="0.2">
      <c r="A11" s="164" t="s">
        <v>3</v>
      </c>
      <c r="B11" s="139" t="s">
        <v>88</v>
      </c>
      <c r="C11" s="221"/>
      <c r="D11" s="221"/>
      <c r="E11" s="221"/>
      <c r="F11" s="243">
        <f>F12</f>
        <v>889.6450000000001</v>
      </c>
      <c r="G11" s="243">
        <f>G12</f>
        <v>889.6450000000001</v>
      </c>
      <c r="H11" s="243">
        <f>H12</f>
        <v>889.6450000000001</v>
      </c>
    </row>
    <row r="12" spans="1:13" s="6" customFormat="1" ht="12.75" x14ac:dyDescent="0.2">
      <c r="A12" s="125" t="s">
        <v>62</v>
      </c>
      <c r="B12" s="139" t="s">
        <v>88</v>
      </c>
      <c r="C12" s="221" t="s">
        <v>18</v>
      </c>
      <c r="D12" s="221" t="s">
        <v>21</v>
      </c>
      <c r="E12" s="221" t="s">
        <v>61</v>
      </c>
      <c r="F12" s="243">
        <f>Прил.3!K18</f>
        <v>889.6450000000001</v>
      </c>
      <c r="G12" s="243">
        <f>Прил.3!L18</f>
        <v>889.6450000000001</v>
      </c>
      <c r="H12" s="243">
        <f>Прил.3!M18</f>
        <v>889.6450000000001</v>
      </c>
    </row>
    <row r="13" spans="1:13" s="6" customFormat="1" ht="12.75" x14ac:dyDescent="0.2">
      <c r="A13" s="165" t="s">
        <v>2</v>
      </c>
      <c r="B13" s="139" t="s">
        <v>91</v>
      </c>
      <c r="C13" s="221"/>
      <c r="D13" s="221"/>
      <c r="E13" s="221"/>
      <c r="F13" s="243">
        <f>SUM(F14:F18)</f>
        <v>4547.9859999999999</v>
      </c>
      <c r="G13" s="243">
        <f>SUM(G14:G18)</f>
        <v>3160.7839999999997</v>
      </c>
      <c r="H13" s="243">
        <f>SUM(H14:H18)</f>
        <v>1846.3682800000001</v>
      </c>
    </row>
    <row r="14" spans="1:13" s="6" customFormat="1" ht="12.75" x14ac:dyDescent="0.2">
      <c r="A14" s="25" t="s">
        <v>62</v>
      </c>
      <c r="B14" s="139" t="s">
        <v>91</v>
      </c>
      <c r="C14" s="221" t="s">
        <v>18</v>
      </c>
      <c r="D14" s="221" t="s">
        <v>19</v>
      </c>
      <c r="E14" s="221" t="s">
        <v>61</v>
      </c>
      <c r="F14" s="243">
        <f>Прил.3!K29</f>
        <v>2894.0639999999999</v>
      </c>
      <c r="G14" s="243">
        <f>Прил.3!L29</f>
        <v>2894.0639999999999</v>
      </c>
      <c r="H14" s="243">
        <f>Прил.3!M29</f>
        <v>1846.3682800000001</v>
      </c>
    </row>
    <row r="15" spans="1:13" s="6" customFormat="1" ht="24" x14ac:dyDescent="0.2">
      <c r="A15" s="126" t="s">
        <v>147</v>
      </c>
      <c r="B15" s="139" t="s">
        <v>91</v>
      </c>
      <c r="C15" s="221" t="s">
        <v>18</v>
      </c>
      <c r="D15" s="221" t="s">
        <v>19</v>
      </c>
      <c r="E15" s="221" t="s">
        <v>63</v>
      </c>
      <c r="F15" s="243">
        <f>Прил.3!K41</f>
        <v>1646.114</v>
      </c>
      <c r="G15" s="243">
        <f>Прил.3!L41</f>
        <v>266.72000000000003</v>
      </c>
      <c r="H15" s="243">
        <f>Прил.3!M41</f>
        <v>0</v>
      </c>
    </row>
    <row r="16" spans="1:13" s="184" customFormat="1" ht="12.75" x14ac:dyDescent="0.2">
      <c r="A16" s="126" t="s">
        <v>507</v>
      </c>
      <c r="B16" s="139" t="s">
        <v>91</v>
      </c>
      <c r="C16" s="221" t="s">
        <v>18</v>
      </c>
      <c r="D16" s="221" t="s">
        <v>19</v>
      </c>
      <c r="E16" s="221" t="s">
        <v>508</v>
      </c>
      <c r="F16" s="243">
        <f>Прил.3!K65</f>
        <v>0</v>
      </c>
      <c r="G16" s="243">
        <f>Прил.3!L65</f>
        <v>0</v>
      </c>
      <c r="H16" s="243">
        <f>Прил.3!M65</f>
        <v>0</v>
      </c>
    </row>
    <row r="17" spans="1:8" s="6" customFormat="1" ht="12.75" x14ac:dyDescent="0.2">
      <c r="A17" s="127" t="s">
        <v>219</v>
      </c>
      <c r="B17" s="139" t="s">
        <v>91</v>
      </c>
      <c r="C17" s="221" t="s">
        <v>18</v>
      </c>
      <c r="D17" s="221" t="s">
        <v>19</v>
      </c>
      <c r="E17" s="221" t="s">
        <v>218</v>
      </c>
      <c r="F17" s="243">
        <f>Прил.3!K69</f>
        <v>5</v>
      </c>
      <c r="G17" s="243">
        <f>Прил.3!L69</f>
        <v>0</v>
      </c>
      <c r="H17" s="243">
        <f>Прил.3!M69</f>
        <v>0</v>
      </c>
    </row>
    <row r="18" spans="1:8" s="184" customFormat="1" ht="12.75" x14ac:dyDescent="0.2">
      <c r="A18" s="127" t="s">
        <v>219</v>
      </c>
      <c r="B18" s="139" t="s">
        <v>91</v>
      </c>
      <c r="C18" s="221" t="s">
        <v>18</v>
      </c>
      <c r="D18" s="221" t="s">
        <v>478</v>
      </c>
      <c r="E18" s="221" t="s">
        <v>218</v>
      </c>
      <c r="F18" s="243">
        <f>Прил.3!K123</f>
        <v>2.8079999999999998</v>
      </c>
      <c r="G18" s="243">
        <f>Прил.3!L123</f>
        <v>0</v>
      </c>
      <c r="H18" s="243">
        <f>Прил.3!M123</f>
        <v>0</v>
      </c>
    </row>
    <row r="19" spans="1:8" s="6" customFormat="1" ht="12.75" x14ac:dyDescent="0.2">
      <c r="A19" s="166" t="s">
        <v>46</v>
      </c>
      <c r="B19" s="139" t="s">
        <v>94</v>
      </c>
      <c r="C19" s="221"/>
      <c r="D19" s="221"/>
      <c r="E19" s="221"/>
      <c r="F19" s="243">
        <f>F20</f>
        <v>3</v>
      </c>
      <c r="G19" s="243">
        <f>G20</f>
        <v>0</v>
      </c>
      <c r="H19" s="243">
        <f>H20</f>
        <v>0</v>
      </c>
    </row>
    <row r="20" spans="1:8" s="6" customFormat="1" ht="24" x14ac:dyDescent="0.2">
      <c r="A20" s="126" t="s">
        <v>147</v>
      </c>
      <c r="B20" s="139" t="s">
        <v>94</v>
      </c>
      <c r="C20" s="221" t="s">
        <v>18</v>
      </c>
      <c r="D20" s="221" t="s">
        <v>19</v>
      </c>
      <c r="E20" s="221" t="s">
        <v>63</v>
      </c>
      <c r="F20" s="243">
        <f>Прил.3!K78</f>
        <v>3</v>
      </c>
      <c r="G20" s="243">
        <f>Прил.3!L78</f>
        <v>0</v>
      </c>
      <c r="H20" s="243">
        <f>Прил.3!M78</f>
        <v>0</v>
      </c>
    </row>
    <row r="21" spans="1:8" s="6" customFormat="1" ht="12.75" x14ac:dyDescent="0.2">
      <c r="A21" s="128" t="s">
        <v>335</v>
      </c>
      <c r="B21" s="139" t="s">
        <v>339</v>
      </c>
      <c r="C21" s="221"/>
      <c r="D21" s="221"/>
      <c r="E21" s="221"/>
      <c r="F21" s="243">
        <f>F22</f>
        <v>25</v>
      </c>
      <c r="G21" s="243">
        <f>G22</f>
        <v>0</v>
      </c>
      <c r="H21" s="243">
        <f>H22</f>
        <v>0</v>
      </c>
    </row>
    <row r="22" spans="1:8" s="6" customFormat="1" ht="12.75" x14ac:dyDescent="0.2">
      <c r="A22" s="126" t="s">
        <v>219</v>
      </c>
      <c r="B22" s="139" t="s">
        <v>339</v>
      </c>
      <c r="C22" s="221" t="s">
        <v>18</v>
      </c>
      <c r="D22" s="221" t="s">
        <v>19</v>
      </c>
      <c r="E22" s="221" t="s">
        <v>218</v>
      </c>
      <c r="F22" s="243">
        <f>Прил.3!K83</f>
        <v>25</v>
      </c>
      <c r="G22" s="243">
        <f>Прил.3!L83</f>
        <v>0</v>
      </c>
      <c r="H22" s="243">
        <f>Прил.3!M83</f>
        <v>0</v>
      </c>
    </row>
    <row r="23" spans="1:8" s="6" customFormat="1" ht="33.75" customHeight="1" x14ac:dyDescent="0.2">
      <c r="A23" s="517" t="s">
        <v>223</v>
      </c>
      <c r="B23" s="514" t="s">
        <v>101</v>
      </c>
      <c r="C23" s="506"/>
      <c r="D23" s="506"/>
      <c r="E23" s="506"/>
      <c r="F23" s="508">
        <f>F24</f>
        <v>254.89</v>
      </c>
      <c r="G23" s="508">
        <f>G24</f>
        <v>257.56799999999998</v>
      </c>
      <c r="H23" s="508">
        <f>H24</f>
        <v>267.78999999999996</v>
      </c>
    </row>
    <row r="24" spans="1:8" s="6" customFormat="1" ht="24" x14ac:dyDescent="0.2">
      <c r="A24" s="128" t="s">
        <v>136</v>
      </c>
      <c r="B24" s="139" t="s">
        <v>224</v>
      </c>
      <c r="C24" s="221"/>
      <c r="D24" s="221"/>
      <c r="E24" s="221"/>
      <c r="F24" s="243">
        <f>SUM(F25:F26)</f>
        <v>254.89</v>
      </c>
      <c r="G24" s="243">
        <f>SUM(G25:G26)</f>
        <v>257.56799999999998</v>
      </c>
      <c r="H24" s="243">
        <f>SUM(H25:H26)</f>
        <v>267.78999999999996</v>
      </c>
    </row>
    <row r="25" spans="1:8" s="6" customFormat="1" ht="12.75" x14ac:dyDescent="0.2">
      <c r="A25" s="129" t="s">
        <v>62</v>
      </c>
      <c r="B25" s="139" t="s">
        <v>224</v>
      </c>
      <c r="C25" s="221" t="s">
        <v>21</v>
      </c>
      <c r="D25" s="221" t="s">
        <v>23</v>
      </c>
      <c r="E25" s="221" t="s">
        <v>61</v>
      </c>
      <c r="F25" s="243">
        <f>Прил.3!K132</f>
        <v>254.89</v>
      </c>
      <c r="G25" s="243">
        <f>Прил.3!L132</f>
        <v>257.56799999999998</v>
      </c>
      <c r="H25" s="243">
        <f>Прил.3!M132</f>
        <v>267.78999999999996</v>
      </c>
    </row>
    <row r="26" spans="1:8" s="6" customFormat="1" ht="24" x14ac:dyDescent="0.2">
      <c r="A26" s="126" t="s">
        <v>147</v>
      </c>
      <c r="B26" s="139" t="s">
        <v>224</v>
      </c>
      <c r="C26" s="221" t="s">
        <v>21</v>
      </c>
      <c r="D26" s="221" t="s">
        <v>23</v>
      </c>
      <c r="E26" s="221" t="s">
        <v>63</v>
      </c>
      <c r="F26" s="243">
        <f>Прил.3!K139</f>
        <v>0</v>
      </c>
      <c r="G26" s="243">
        <f>Прил.3!L139</f>
        <v>0</v>
      </c>
      <c r="H26" s="243">
        <f>Прил.3!M139</f>
        <v>0</v>
      </c>
    </row>
    <row r="27" spans="1:8" s="6" customFormat="1" ht="69.75" customHeight="1" x14ac:dyDescent="0.2">
      <c r="A27" s="518" t="s">
        <v>138</v>
      </c>
      <c r="B27" s="514" t="s">
        <v>225</v>
      </c>
      <c r="C27" s="506"/>
      <c r="D27" s="506"/>
      <c r="E27" s="506"/>
      <c r="F27" s="508">
        <f>F28+F30+F32+F34+F36</f>
        <v>511.97400000000005</v>
      </c>
      <c r="G27" s="508">
        <f>G28+G30+G32+G34+G36</f>
        <v>509.524</v>
      </c>
      <c r="H27" s="508">
        <f>H28+H30+H32+H34+H36</f>
        <v>509.524</v>
      </c>
    </row>
    <row r="28" spans="1:8" s="6" customFormat="1" ht="24" x14ac:dyDescent="0.2">
      <c r="A28" s="124" t="s">
        <v>52</v>
      </c>
      <c r="B28" s="139" t="s">
        <v>226</v>
      </c>
      <c r="C28" s="221"/>
      <c r="D28" s="221"/>
      <c r="E28" s="221"/>
      <c r="F28" s="243">
        <f>F29</f>
        <v>509.524</v>
      </c>
      <c r="G28" s="243">
        <f>G29</f>
        <v>509.524</v>
      </c>
      <c r="H28" s="243">
        <f>H29</f>
        <v>509.524</v>
      </c>
    </row>
    <row r="29" spans="1:8" s="6" customFormat="1" ht="12.75" x14ac:dyDescent="0.2">
      <c r="A29" s="131" t="s">
        <v>69</v>
      </c>
      <c r="B29" s="139" t="s">
        <v>226</v>
      </c>
      <c r="C29" s="221" t="s">
        <v>23</v>
      </c>
      <c r="D29" s="221" t="s">
        <v>38</v>
      </c>
      <c r="E29" s="221" t="s">
        <v>68</v>
      </c>
      <c r="F29" s="243">
        <f>Прил.3!K155</f>
        <v>509.524</v>
      </c>
      <c r="G29" s="243">
        <f>Прил.3!L155</f>
        <v>509.524</v>
      </c>
      <c r="H29" s="243">
        <f>Прил.3!M155</f>
        <v>509.524</v>
      </c>
    </row>
    <row r="30" spans="1:8" s="6" customFormat="1" ht="19.5" customHeight="1" x14ac:dyDescent="0.2">
      <c r="A30" s="165" t="s">
        <v>151</v>
      </c>
      <c r="B30" s="139" t="s">
        <v>227</v>
      </c>
      <c r="C30" s="221"/>
      <c r="D30" s="221"/>
      <c r="E30" s="221"/>
      <c r="F30" s="243">
        <f>F31</f>
        <v>0.1</v>
      </c>
      <c r="G30" s="243">
        <f>G31</f>
        <v>0</v>
      </c>
      <c r="H30" s="243">
        <f>H31</f>
        <v>0</v>
      </c>
    </row>
    <row r="31" spans="1:8" s="6" customFormat="1" ht="24" x14ac:dyDescent="0.2">
      <c r="A31" s="126" t="s">
        <v>147</v>
      </c>
      <c r="B31" s="139" t="s">
        <v>227</v>
      </c>
      <c r="C31" s="221" t="s">
        <v>23</v>
      </c>
      <c r="D31" s="221" t="s">
        <v>150</v>
      </c>
      <c r="E31" s="221" t="s">
        <v>63</v>
      </c>
      <c r="F31" s="243">
        <f>Прил.3!K181</f>
        <v>0.1</v>
      </c>
      <c r="G31" s="243">
        <f>Прил.3!L181</f>
        <v>0</v>
      </c>
      <c r="H31" s="243">
        <f>Прил.3!M181</f>
        <v>0</v>
      </c>
    </row>
    <row r="32" spans="1:8" s="6" customFormat="1" ht="12.75" x14ac:dyDescent="0.2">
      <c r="A32" s="167" t="s">
        <v>153</v>
      </c>
      <c r="B32" s="236" t="s">
        <v>228</v>
      </c>
      <c r="C32" s="221"/>
      <c r="D32" s="221"/>
      <c r="E32" s="219"/>
      <c r="F32" s="243">
        <f>F33</f>
        <v>0.1</v>
      </c>
      <c r="G32" s="243">
        <f>G33</f>
        <v>0</v>
      </c>
      <c r="H32" s="243">
        <f>H33</f>
        <v>0</v>
      </c>
    </row>
    <row r="33" spans="1:8" s="6" customFormat="1" ht="24" x14ac:dyDescent="0.2">
      <c r="A33" s="126" t="s">
        <v>147</v>
      </c>
      <c r="B33" s="236" t="s">
        <v>228</v>
      </c>
      <c r="C33" s="221" t="s">
        <v>23</v>
      </c>
      <c r="D33" s="221" t="s">
        <v>150</v>
      </c>
      <c r="E33" s="221" t="s">
        <v>63</v>
      </c>
      <c r="F33" s="243">
        <f>Прил.3!K186</f>
        <v>0.1</v>
      </c>
      <c r="G33" s="243">
        <f>Прил.3!L186</f>
        <v>0</v>
      </c>
      <c r="H33" s="243">
        <f>Прил.3!M186</f>
        <v>0</v>
      </c>
    </row>
    <row r="34" spans="1:8" s="6" customFormat="1" ht="12.75" x14ac:dyDescent="0.2">
      <c r="A34" s="167" t="s">
        <v>254</v>
      </c>
      <c r="B34" s="139" t="s">
        <v>229</v>
      </c>
      <c r="C34" s="221"/>
      <c r="D34" s="221"/>
      <c r="E34" s="221"/>
      <c r="F34" s="243">
        <f>F35</f>
        <v>0</v>
      </c>
      <c r="G34" s="243">
        <f>G35</f>
        <v>0</v>
      </c>
      <c r="H34" s="243">
        <f>H35</f>
        <v>0</v>
      </c>
    </row>
    <row r="35" spans="1:8" s="6" customFormat="1" ht="24" x14ac:dyDescent="0.2">
      <c r="A35" s="126" t="s">
        <v>147</v>
      </c>
      <c r="B35" s="139" t="s">
        <v>229</v>
      </c>
      <c r="C35" s="221" t="s">
        <v>23</v>
      </c>
      <c r="D35" s="221" t="s">
        <v>38</v>
      </c>
      <c r="E35" s="221" t="s">
        <v>63</v>
      </c>
      <c r="F35" s="243">
        <f>Прил.3!K163</f>
        <v>0</v>
      </c>
      <c r="G35" s="243">
        <f>Прил.3!L163</f>
        <v>0</v>
      </c>
      <c r="H35" s="243">
        <f>Прил.3!M163</f>
        <v>0</v>
      </c>
    </row>
    <row r="36" spans="1:8" s="6" customFormat="1" ht="12.75" x14ac:dyDescent="0.2">
      <c r="A36" s="128" t="s">
        <v>338</v>
      </c>
      <c r="B36" s="139" t="s">
        <v>340</v>
      </c>
      <c r="C36" s="221"/>
      <c r="D36" s="221"/>
      <c r="E36" s="221"/>
      <c r="F36" s="243">
        <f>F37</f>
        <v>2.25</v>
      </c>
      <c r="G36" s="243">
        <f>G37</f>
        <v>0</v>
      </c>
      <c r="H36" s="243">
        <f>H37</f>
        <v>0</v>
      </c>
    </row>
    <row r="37" spans="1:8" s="6" customFormat="1" ht="24" x14ac:dyDescent="0.2">
      <c r="A37" s="126" t="s">
        <v>147</v>
      </c>
      <c r="B37" s="139" t="s">
        <v>340</v>
      </c>
      <c r="C37" s="221" t="s">
        <v>23</v>
      </c>
      <c r="D37" s="221" t="s">
        <v>150</v>
      </c>
      <c r="E37" s="221" t="s">
        <v>63</v>
      </c>
      <c r="F37" s="243">
        <f>Прил.3!K191</f>
        <v>2.25</v>
      </c>
      <c r="G37" s="243">
        <f>Прил.3!L191</f>
        <v>0</v>
      </c>
      <c r="H37" s="243">
        <f>Прил.3!M191</f>
        <v>0</v>
      </c>
    </row>
    <row r="38" spans="1:8" s="6" customFormat="1" ht="12.75" x14ac:dyDescent="0.2">
      <c r="A38" s="517" t="s">
        <v>157</v>
      </c>
      <c r="B38" s="514" t="s">
        <v>230</v>
      </c>
      <c r="C38" s="506"/>
      <c r="D38" s="506"/>
      <c r="E38" s="506"/>
      <c r="F38" s="508">
        <f>F39+F41+F43+F47+F45</f>
        <v>1464.88231</v>
      </c>
      <c r="G38" s="508">
        <f>G39+G41+G43+G47+G45</f>
        <v>1337.77891</v>
      </c>
      <c r="H38" s="508">
        <f>H39+H41+H43+H47+H45</f>
        <v>1391.23768</v>
      </c>
    </row>
    <row r="39" spans="1:8" s="6" customFormat="1" ht="12.75" x14ac:dyDescent="0.2">
      <c r="A39" s="167" t="s">
        <v>158</v>
      </c>
      <c r="B39" s="139" t="s">
        <v>231</v>
      </c>
      <c r="C39" s="221"/>
      <c r="D39" s="221"/>
      <c r="E39" s="221"/>
      <c r="F39" s="243">
        <f>F40</f>
        <v>439.41390999999999</v>
      </c>
      <c r="G39" s="243">
        <f>G40</f>
        <v>377.31051000000002</v>
      </c>
      <c r="H39" s="243">
        <f>H40</f>
        <v>430.76927999999998</v>
      </c>
    </row>
    <row r="40" spans="1:8" s="6" customFormat="1" ht="24" x14ac:dyDescent="0.2">
      <c r="A40" s="126" t="s">
        <v>147</v>
      </c>
      <c r="B40" s="139" t="s">
        <v>231</v>
      </c>
      <c r="C40" s="221" t="s">
        <v>19</v>
      </c>
      <c r="D40" s="221" t="s">
        <v>24</v>
      </c>
      <c r="E40" s="221" t="s">
        <v>63</v>
      </c>
      <c r="F40" s="243">
        <f>Прил.3!K199</f>
        <v>439.41390999999999</v>
      </c>
      <c r="G40" s="243">
        <f>Прил.3!L199</f>
        <v>377.31051000000002</v>
      </c>
      <c r="H40" s="243">
        <f>Прил.3!M199</f>
        <v>430.76927999999998</v>
      </c>
    </row>
    <row r="41" spans="1:8" s="6" customFormat="1" ht="12.75" x14ac:dyDescent="0.2">
      <c r="A41" s="142" t="s">
        <v>15</v>
      </c>
      <c r="B41" s="139" t="s">
        <v>232</v>
      </c>
      <c r="C41" s="221"/>
      <c r="D41" s="221"/>
      <c r="E41" s="221"/>
      <c r="F41" s="243">
        <f>SUM(F42:F42)</f>
        <v>850</v>
      </c>
      <c r="G41" s="243">
        <f>SUM(G42:G42)</f>
        <v>850</v>
      </c>
      <c r="H41" s="243">
        <f>SUM(H42:H42)</f>
        <v>850</v>
      </c>
    </row>
    <row r="42" spans="1:8" s="6" customFormat="1" ht="24" x14ac:dyDescent="0.2">
      <c r="A42" s="126" t="s">
        <v>147</v>
      </c>
      <c r="B42" s="139" t="s">
        <v>232</v>
      </c>
      <c r="C42" s="221" t="s">
        <v>19</v>
      </c>
      <c r="D42" s="221" t="s">
        <v>24</v>
      </c>
      <c r="E42" s="221" t="s">
        <v>63</v>
      </c>
      <c r="F42" s="243">
        <f>Прил.3!K207</f>
        <v>850</v>
      </c>
      <c r="G42" s="243">
        <f>Прил.3!L207</f>
        <v>850</v>
      </c>
      <c r="H42" s="243">
        <f>Прил.3!M207</f>
        <v>850</v>
      </c>
    </row>
    <row r="43" spans="1:8" s="6" customFormat="1" ht="24" x14ac:dyDescent="0.2">
      <c r="A43" s="142" t="s">
        <v>485</v>
      </c>
      <c r="B43" s="139" t="s">
        <v>484</v>
      </c>
      <c r="C43" s="221"/>
      <c r="D43" s="221"/>
      <c r="E43" s="221"/>
      <c r="F43" s="243">
        <f>F44</f>
        <v>0</v>
      </c>
      <c r="G43" s="243">
        <f>G44</f>
        <v>0</v>
      </c>
      <c r="H43" s="243">
        <f>H44</f>
        <v>0</v>
      </c>
    </row>
    <row r="44" spans="1:8" s="6" customFormat="1" ht="24" x14ac:dyDescent="0.2">
      <c r="A44" s="126" t="s">
        <v>147</v>
      </c>
      <c r="B44" s="139" t="s">
        <v>484</v>
      </c>
      <c r="C44" s="221" t="s">
        <v>19</v>
      </c>
      <c r="D44" s="221" t="s">
        <v>24</v>
      </c>
      <c r="E44" s="221" t="s">
        <v>63</v>
      </c>
      <c r="F44" s="243">
        <f>Прил.3!K213</f>
        <v>0</v>
      </c>
      <c r="G44" s="243">
        <f>Прил.3!L213</f>
        <v>0</v>
      </c>
      <c r="H44" s="243">
        <f>Прил.3!M213</f>
        <v>0</v>
      </c>
    </row>
    <row r="45" spans="1:8" s="184" customFormat="1" ht="24" x14ac:dyDescent="0.2">
      <c r="A45" s="96" t="s">
        <v>210</v>
      </c>
      <c r="B45" s="139" t="s">
        <v>474</v>
      </c>
      <c r="C45" s="221"/>
      <c r="D45" s="221"/>
      <c r="E45" s="221"/>
      <c r="F45" s="243">
        <f>F46</f>
        <v>0</v>
      </c>
      <c r="G45" s="243"/>
      <c r="H45" s="243"/>
    </row>
    <row r="46" spans="1:8" s="184" customFormat="1" ht="24" x14ac:dyDescent="0.2">
      <c r="A46" s="18" t="s">
        <v>146</v>
      </c>
      <c r="B46" s="139" t="s">
        <v>474</v>
      </c>
      <c r="C46" s="221" t="s">
        <v>19</v>
      </c>
      <c r="D46" s="221" t="s">
        <v>24</v>
      </c>
      <c r="E46" s="221" t="s">
        <v>63</v>
      </c>
      <c r="F46" s="243">
        <f>Прил.3!K218</f>
        <v>0</v>
      </c>
      <c r="G46" s="243">
        <f>Прил.3!L218</f>
        <v>0</v>
      </c>
      <c r="H46" s="243">
        <f>Прил.3!M218</f>
        <v>0</v>
      </c>
    </row>
    <row r="47" spans="1:8" s="6" customFormat="1" ht="24" x14ac:dyDescent="0.2">
      <c r="A47" s="96" t="s">
        <v>432</v>
      </c>
      <c r="B47" s="139" t="s">
        <v>434</v>
      </c>
      <c r="C47" s="221"/>
      <c r="D47" s="221"/>
      <c r="E47" s="221"/>
      <c r="F47" s="243">
        <f>F48+F49</f>
        <v>175.4684</v>
      </c>
      <c r="G47" s="243">
        <f t="shared" ref="G47:H47" si="1">G48+G49</f>
        <v>110.4684</v>
      </c>
      <c r="H47" s="243">
        <f t="shared" si="1"/>
        <v>110.4684</v>
      </c>
    </row>
    <row r="48" spans="1:8" s="6" customFormat="1" ht="24" x14ac:dyDescent="0.2">
      <c r="A48" s="18" t="s">
        <v>147</v>
      </c>
      <c r="B48" s="139" t="s">
        <v>434</v>
      </c>
      <c r="C48" s="221" t="s">
        <v>19</v>
      </c>
      <c r="D48" s="221" t="s">
        <v>24</v>
      </c>
      <c r="E48" s="221" t="s">
        <v>63</v>
      </c>
      <c r="F48" s="243">
        <f>Прил.3!K222</f>
        <v>175.4684</v>
      </c>
      <c r="G48" s="243">
        <f>Прил.3!L222</f>
        <v>110.4684</v>
      </c>
      <c r="H48" s="243">
        <f>Прил.3!M222</f>
        <v>110.4684</v>
      </c>
    </row>
    <row r="49" spans="1:8" s="184" customFormat="1" ht="12.75" x14ac:dyDescent="0.2">
      <c r="A49" s="18" t="s">
        <v>507</v>
      </c>
      <c r="B49" s="139" t="s">
        <v>434</v>
      </c>
      <c r="C49" s="221" t="s">
        <v>19</v>
      </c>
      <c r="D49" s="221" t="s">
        <v>24</v>
      </c>
      <c r="E49" s="221" t="s">
        <v>508</v>
      </c>
      <c r="F49" s="243">
        <f>Прил.3!K230</f>
        <v>0</v>
      </c>
      <c r="G49" s="243">
        <f>Прил.3!L230</f>
        <v>0</v>
      </c>
      <c r="H49" s="243">
        <f>Прил.3!M230</f>
        <v>0</v>
      </c>
    </row>
    <row r="50" spans="1:8" s="6" customFormat="1" ht="27" customHeight="1" x14ac:dyDescent="0.2">
      <c r="A50" s="516" t="s">
        <v>161</v>
      </c>
      <c r="B50" s="514" t="s">
        <v>233</v>
      </c>
      <c r="C50" s="506"/>
      <c r="D50" s="506"/>
      <c r="E50" s="506"/>
      <c r="F50" s="508">
        <f>F51+F52+F54</f>
        <v>0</v>
      </c>
      <c r="G50" s="508">
        <f>G51+G52+G54</f>
        <v>0</v>
      </c>
      <c r="H50" s="508">
        <f>H51+H52+H54</f>
        <v>0</v>
      </c>
    </row>
    <row r="51" spans="1:8" s="6" customFormat="1" ht="12.75" x14ac:dyDescent="0.2">
      <c r="A51" s="142" t="s">
        <v>162</v>
      </c>
      <c r="B51" s="139" t="s">
        <v>234</v>
      </c>
      <c r="C51" s="221"/>
      <c r="D51" s="221"/>
      <c r="E51" s="221"/>
      <c r="F51" s="243"/>
      <c r="G51" s="243"/>
      <c r="H51" s="243"/>
    </row>
    <row r="52" spans="1:8" s="6" customFormat="1" ht="12.75" x14ac:dyDescent="0.2">
      <c r="A52" s="10" t="s">
        <v>166</v>
      </c>
      <c r="B52" s="139" t="s">
        <v>255</v>
      </c>
      <c r="C52" s="221"/>
      <c r="D52" s="221"/>
      <c r="E52" s="221"/>
      <c r="F52" s="243">
        <f>F53</f>
        <v>0</v>
      </c>
      <c r="G52" s="243">
        <f>G53</f>
        <v>0</v>
      </c>
      <c r="H52" s="243">
        <f>H53</f>
        <v>0</v>
      </c>
    </row>
    <row r="53" spans="1:8" s="6" customFormat="1" ht="24" x14ac:dyDescent="0.2">
      <c r="A53" s="126" t="s">
        <v>147</v>
      </c>
      <c r="B53" s="139" t="s">
        <v>255</v>
      </c>
      <c r="C53" s="221" t="s">
        <v>19</v>
      </c>
      <c r="D53" s="221" t="s">
        <v>41</v>
      </c>
      <c r="E53" s="221" t="s">
        <v>63</v>
      </c>
      <c r="F53" s="243">
        <f>Прил.3!K246</f>
        <v>0</v>
      </c>
      <c r="G53" s="243">
        <f>Прил.3!L246</f>
        <v>0</v>
      </c>
      <c r="H53" s="243">
        <f>Прил.3!M246</f>
        <v>0</v>
      </c>
    </row>
    <row r="54" spans="1:8" s="6" customFormat="1" ht="14.25" customHeight="1" x14ac:dyDescent="0.2">
      <c r="A54" s="128" t="s">
        <v>168</v>
      </c>
      <c r="B54" s="139" t="s">
        <v>430</v>
      </c>
      <c r="C54" s="221"/>
      <c r="D54" s="221"/>
      <c r="E54" s="221"/>
      <c r="F54" s="243">
        <f>F55</f>
        <v>0</v>
      </c>
      <c r="G54" s="243">
        <f>G55</f>
        <v>0</v>
      </c>
      <c r="H54" s="243">
        <f>H55</f>
        <v>0</v>
      </c>
    </row>
    <row r="55" spans="1:8" s="6" customFormat="1" ht="24" x14ac:dyDescent="0.2">
      <c r="A55" s="126" t="s">
        <v>147</v>
      </c>
      <c r="B55" s="139" t="s">
        <v>430</v>
      </c>
      <c r="C55" s="221" t="s">
        <v>19</v>
      </c>
      <c r="D55" s="221" t="s">
        <v>41</v>
      </c>
      <c r="E55" s="221" t="s">
        <v>63</v>
      </c>
      <c r="F55" s="243">
        <f>Прил.3!K251</f>
        <v>0</v>
      </c>
      <c r="G55" s="243">
        <f>Прил.3!L251</f>
        <v>0</v>
      </c>
      <c r="H55" s="243">
        <f>Прил.3!M251</f>
        <v>0</v>
      </c>
    </row>
    <row r="56" spans="1:8" s="6" customFormat="1" ht="15.75" customHeight="1" x14ac:dyDescent="0.2">
      <c r="A56" s="516" t="s">
        <v>175</v>
      </c>
      <c r="B56" s="514" t="s">
        <v>235</v>
      </c>
      <c r="C56" s="506"/>
      <c r="D56" s="506"/>
      <c r="E56" s="506"/>
      <c r="F56" s="508">
        <f>F57+F60</f>
        <v>360</v>
      </c>
      <c r="G56" s="508">
        <f>G57+G60</f>
        <v>0</v>
      </c>
      <c r="H56" s="508">
        <f>H57+H60</f>
        <v>0</v>
      </c>
    </row>
    <row r="57" spans="1:8" s="6" customFormat="1" ht="12.75" x14ac:dyDescent="0.2">
      <c r="A57" s="142" t="s">
        <v>14</v>
      </c>
      <c r="B57" s="139" t="s">
        <v>236</v>
      </c>
      <c r="C57" s="221"/>
      <c r="D57" s="221"/>
      <c r="E57" s="221"/>
      <c r="F57" s="243">
        <f>F58+F59</f>
        <v>360</v>
      </c>
      <c r="G57" s="243">
        <f>G58+G59</f>
        <v>0</v>
      </c>
      <c r="H57" s="243">
        <f>H58+H59</f>
        <v>0</v>
      </c>
    </row>
    <row r="58" spans="1:8" s="6" customFormat="1" ht="24" x14ac:dyDescent="0.2">
      <c r="A58" s="126" t="s">
        <v>147</v>
      </c>
      <c r="B58" s="139" t="s">
        <v>236</v>
      </c>
      <c r="C58" s="221" t="s">
        <v>27</v>
      </c>
      <c r="D58" s="221" t="s">
        <v>21</v>
      </c>
      <c r="E58" s="221" t="s">
        <v>63</v>
      </c>
      <c r="F58" s="243">
        <f>Прил.3!K268</f>
        <v>360</v>
      </c>
      <c r="G58" s="243">
        <f>Прил.3!L268</f>
        <v>0</v>
      </c>
      <c r="H58" s="243">
        <f>Прил.3!M268</f>
        <v>0</v>
      </c>
    </row>
    <row r="59" spans="1:8" s="184" customFormat="1" ht="20.25" customHeight="1" x14ac:dyDescent="0.2">
      <c r="A59" s="161" t="s">
        <v>428</v>
      </c>
      <c r="B59" s="139" t="s">
        <v>236</v>
      </c>
      <c r="C59" s="221" t="s">
        <v>27</v>
      </c>
      <c r="D59" s="221" t="s">
        <v>21</v>
      </c>
      <c r="E59" s="221" t="s">
        <v>448</v>
      </c>
      <c r="F59" s="243">
        <f>Прил.3!K279</f>
        <v>0</v>
      </c>
      <c r="G59" s="243">
        <f>Прил.3!L279</f>
        <v>0</v>
      </c>
      <c r="H59" s="243">
        <f>Прил.3!M279</f>
        <v>0</v>
      </c>
    </row>
    <row r="60" spans="1:8" s="6" customFormat="1" ht="24" x14ac:dyDescent="0.2">
      <c r="A60" s="142" t="s">
        <v>177</v>
      </c>
      <c r="B60" s="139" t="s">
        <v>237</v>
      </c>
      <c r="C60" s="221"/>
      <c r="D60" s="221"/>
      <c r="E60" s="221"/>
      <c r="F60" s="243">
        <f>F61</f>
        <v>0</v>
      </c>
      <c r="G60" s="243">
        <f>G61</f>
        <v>0</v>
      </c>
      <c r="H60" s="243">
        <f>H61</f>
        <v>0</v>
      </c>
    </row>
    <row r="61" spans="1:8" s="6" customFormat="1" ht="24" x14ac:dyDescent="0.2">
      <c r="A61" s="126" t="s">
        <v>147</v>
      </c>
      <c r="B61" s="139" t="s">
        <v>237</v>
      </c>
      <c r="C61" s="221" t="s">
        <v>27</v>
      </c>
      <c r="D61" s="221" t="s">
        <v>21</v>
      </c>
      <c r="E61" s="221" t="s">
        <v>63</v>
      </c>
      <c r="F61" s="243">
        <f>Прил.3!K284</f>
        <v>0</v>
      </c>
      <c r="G61" s="243">
        <f>Прил.3!L284</f>
        <v>0</v>
      </c>
      <c r="H61" s="243">
        <f>Прил.3!M284</f>
        <v>0</v>
      </c>
    </row>
    <row r="62" spans="1:8" s="6" customFormat="1" ht="12.75" x14ac:dyDescent="0.2">
      <c r="A62" s="516" t="s">
        <v>180</v>
      </c>
      <c r="B62" s="514" t="s">
        <v>238</v>
      </c>
      <c r="C62" s="506"/>
      <c r="D62" s="506"/>
      <c r="E62" s="506"/>
      <c r="F62" s="508">
        <f>F63+F65+F69+F71+F73+F67</f>
        <v>1383.34593</v>
      </c>
      <c r="G62" s="508">
        <f t="shared" ref="G62:H62" si="2">G63+G65+G69+G71+G73+G67</f>
        <v>303.51828</v>
      </c>
      <c r="H62" s="508">
        <f t="shared" si="2"/>
        <v>0</v>
      </c>
    </row>
    <row r="63" spans="1:8" s="6" customFormat="1" ht="12.75" x14ac:dyDescent="0.2">
      <c r="A63" s="142" t="s">
        <v>181</v>
      </c>
      <c r="B63" s="139" t="s">
        <v>239</v>
      </c>
      <c r="C63" s="221"/>
      <c r="D63" s="221"/>
      <c r="E63" s="221"/>
      <c r="F63" s="243">
        <f>F64</f>
        <v>1283.34593</v>
      </c>
      <c r="G63" s="243">
        <f>G64</f>
        <v>303.51828</v>
      </c>
      <c r="H63" s="243">
        <f>H64</f>
        <v>0</v>
      </c>
    </row>
    <row r="64" spans="1:8" s="6" customFormat="1" ht="24" x14ac:dyDescent="0.2">
      <c r="A64" s="126" t="s">
        <v>147</v>
      </c>
      <c r="B64" s="139" t="s">
        <v>239</v>
      </c>
      <c r="C64" s="221" t="s">
        <v>27</v>
      </c>
      <c r="D64" s="221" t="s">
        <v>23</v>
      </c>
      <c r="E64" s="221" t="s">
        <v>63</v>
      </c>
      <c r="F64" s="243">
        <f>Прил.3!K308</f>
        <v>1283.34593</v>
      </c>
      <c r="G64" s="243">
        <f>Прил.3!L308</f>
        <v>303.51828</v>
      </c>
      <c r="H64" s="243">
        <f>Прил.3!M308</f>
        <v>0</v>
      </c>
    </row>
    <row r="65" spans="1:8" s="6" customFormat="1" ht="12.75" x14ac:dyDescent="0.2">
      <c r="A65" s="142" t="s">
        <v>183</v>
      </c>
      <c r="B65" s="139" t="s">
        <v>256</v>
      </c>
      <c r="C65" s="221"/>
      <c r="D65" s="221"/>
      <c r="E65" s="219"/>
      <c r="F65" s="243">
        <f>F66</f>
        <v>0</v>
      </c>
      <c r="G65" s="243">
        <f>G66</f>
        <v>0</v>
      </c>
      <c r="H65" s="243">
        <f>H66</f>
        <v>0</v>
      </c>
    </row>
    <row r="66" spans="1:8" s="6" customFormat="1" ht="24" x14ac:dyDescent="0.2">
      <c r="A66" s="126" t="s">
        <v>147</v>
      </c>
      <c r="B66" s="139" t="s">
        <v>256</v>
      </c>
      <c r="C66" s="221" t="s">
        <v>27</v>
      </c>
      <c r="D66" s="221" t="s">
        <v>23</v>
      </c>
      <c r="E66" s="221" t="s">
        <v>63</v>
      </c>
      <c r="F66" s="243">
        <f>Прил.3!K327</f>
        <v>0</v>
      </c>
      <c r="G66" s="243">
        <f>Прил.3!L327</f>
        <v>0</v>
      </c>
      <c r="H66" s="243">
        <f>Прил.3!M327</f>
        <v>0</v>
      </c>
    </row>
    <row r="67" spans="1:8" s="184" customFormat="1" ht="12.75" x14ac:dyDescent="0.2">
      <c r="A67" s="473" t="s">
        <v>45</v>
      </c>
      <c r="B67" s="139" t="s">
        <v>539</v>
      </c>
      <c r="C67" s="221"/>
      <c r="D67" s="221"/>
      <c r="E67" s="221"/>
      <c r="F67" s="231">
        <f>F68</f>
        <v>100</v>
      </c>
      <c r="G67" s="231">
        <f t="shared" ref="G67:H67" si="3">G68</f>
        <v>0</v>
      </c>
      <c r="H67" s="231">
        <f t="shared" si="3"/>
        <v>0</v>
      </c>
    </row>
    <row r="68" spans="1:8" s="184" customFormat="1" ht="24" x14ac:dyDescent="0.2">
      <c r="A68" s="18" t="s">
        <v>147</v>
      </c>
      <c r="B68" s="139" t="s">
        <v>539</v>
      </c>
      <c r="C68" s="221" t="s">
        <v>27</v>
      </c>
      <c r="D68" s="221" t="s">
        <v>23</v>
      </c>
      <c r="E68" s="221" t="s">
        <v>63</v>
      </c>
      <c r="F68" s="243">
        <f>Прил.3!K338</f>
        <v>100</v>
      </c>
      <c r="G68" s="243">
        <f>Прил.3!L338</f>
        <v>0</v>
      </c>
      <c r="H68" s="243">
        <f>Прил.3!M338</f>
        <v>0</v>
      </c>
    </row>
    <row r="69" spans="1:8" s="6" customFormat="1" ht="16.5" customHeight="1" x14ac:dyDescent="0.2">
      <c r="A69" s="168" t="s">
        <v>212</v>
      </c>
      <c r="B69" s="139" t="s">
        <v>240</v>
      </c>
      <c r="C69" s="221"/>
      <c r="D69" s="221"/>
      <c r="E69" s="221"/>
      <c r="F69" s="243">
        <f>F70</f>
        <v>0</v>
      </c>
      <c r="G69" s="243">
        <f>G70</f>
        <v>0</v>
      </c>
      <c r="H69" s="243">
        <f>H70</f>
        <v>0</v>
      </c>
    </row>
    <row r="70" spans="1:8" s="6" customFormat="1" ht="24" x14ac:dyDescent="0.2">
      <c r="A70" s="126" t="s">
        <v>147</v>
      </c>
      <c r="B70" s="139" t="s">
        <v>240</v>
      </c>
      <c r="C70" s="221" t="s">
        <v>27</v>
      </c>
      <c r="D70" s="221" t="s">
        <v>23</v>
      </c>
      <c r="E70" s="221" t="s">
        <v>63</v>
      </c>
      <c r="F70" s="243">
        <f>Прил.3!K340</f>
        <v>0</v>
      </c>
      <c r="G70" s="243">
        <f>Прил.3!L340</f>
        <v>0</v>
      </c>
      <c r="H70" s="243">
        <f>Прил.3!M340</f>
        <v>0</v>
      </c>
    </row>
    <row r="71" spans="1:8" s="6" customFormat="1" ht="12.75" x14ac:dyDescent="0.2">
      <c r="A71" s="167" t="s">
        <v>184</v>
      </c>
      <c r="B71" s="139" t="s">
        <v>241</v>
      </c>
      <c r="C71" s="237"/>
      <c r="D71" s="237"/>
      <c r="E71" s="238"/>
      <c r="F71" s="244">
        <f>F72</f>
        <v>0</v>
      </c>
      <c r="G71" s="244">
        <f>G72</f>
        <v>0</v>
      </c>
      <c r="H71" s="244">
        <f>H72</f>
        <v>0</v>
      </c>
    </row>
    <row r="72" spans="1:8" s="6" customFormat="1" ht="24" x14ac:dyDescent="0.2">
      <c r="A72" s="126" t="s">
        <v>147</v>
      </c>
      <c r="B72" s="139" t="s">
        <v>241</v>
      </c>
      <c r="C72" s="237" t="s">
        <v>27</v>
      </c>
      <c r="D72" s="237" t="s">
        <v>23</v>
      </c>
      <c r="E72" s="221" t="s">
        <v>63</v>
      </c>
      <c r="F72" s="244">
        <f>Прил.3!K348</f>
        <v>0</v>
      </c>
      <c r="G72" s="244">
        <f>Прил.3!L348</f>
        <v>0</v>
      </c>
      <c r="H72" s="244">
        <f>Прил.3!M348</f>
        <v>0</v>
      </c>
    </row>
    <row r="73" spans="1:8" s="6" customFormat="1" ht="24" x14ac:dyDescent="0.2">
      <c r="A73" s="10" t="s">
        <v>216</v>
      </c>
      <c r="B73" s="139" t="s">
        <v>258</v>
      </c>
      <c r="C73" s="237"/>
      <c r="D73" s="237"/>
      <c r="E73" s="221"/>
      <c r="F73" s="244">
        <f>F74</f>
        <v>0</v>
      </c>
      <c r="G73" s="244">
        <f>G74</f>
        <v>0</v>
      </c>
      <c r="H73" s="244">
        <f>H74</f>
        <v>0</v>
      </c>
    </row>
    <row r="74" spans="1:8" s="6" customFormat="1" ht="24" x14ac:dyDescent="0.2">
      <c r="A74" s="126" t="s">
        <v>147</v>
      </c>
      <c r="B74" s="139" t="s">
        <v>258</v>
      </c>
      <c r="C74" s="237" t="s">
        <v>27</v>
      </c>
      <c r="D74" s="237" t="s">
        <v>23</v>
      </c>
      <c r="E74" s="221" t="s">
        <v>63</v>
      </c>
      <c r="F74" s="244">
        <f>Прил.3!K353</f>
        <v>0</v>
      </c>
      <c r="G74" s="244">
        <f>Прил.3!L353</f>
        <v>0</v>
      </c>
      <c r="H74" s="244">
        <f>Прил.3!M353</f>
        <v>0</v>
      </c>
    </row>
    <row r="75" spans="1:8" s="6" customFormat="1" ht="52.5" customHeight="1" x14ac:dyDescent="0.2">
      <c r="A75" s="503" t="s">
        <v>170</v>
      </c>
      <c r="B75" s="514" t="s">
        <v>96</v>
      </c>
      <c r="C75" s="515"/>
      <c r="D75" s="515"/>
      <c r="E75" s="505"/>
      <c r="F75" s="512">
        <f>F76+F78+F82+F84+F86+F88+F90+F92+F94+F96+F98+F80</f>
        <v>5008.602719999999</v>
      </c>
      <c r="G75" s="512">
        <f>G76+G78+G82+G84+G86+G88+G90+G92+G94+G96+G98+G80</f>
        <v>5008.602719999999</v>
      </c>
      <c r="H75" s="512">
        <f>H76+H78+H82+H84+H86+H88+H90+H92+H94+H96+H98+H80</f>
        <v>5008.602719999999</v>
      </c>
    </row>
    <row r="76" spans="1:8" s="6" customFormat="1" ht="24.75" customHeight="1" x14ac:dyDescent="0.2">
      <c r="A76" s="132" t="s">
        <v>171</v>
      </c>
      <c r="B76" s="134" t="s">
        <v>242</v>
      </c>
      <c r="C76" s="239"/>
      <c r="D76" s="239"/>
      <c r="E76" s="219"/>
      <c r="F76" s="245">
        <f>F77</f>
        <v>0</v>
      </c>
      <c r="G76" s="245">
        <f>G77</f>
        <v>0</v>
      </c>
      <c r="H76" s="245">
        <f>H77</f>
        <v>0</v>
      </c>
    </row>
    <row r="77" spans="1:8" s="6" customFormat="1" ht="12.75" x14ac:dyDescent="0.2">
      <c r="A77" s="133" t="s">
        <v>82</v>
      </c>
      <c r="B77" s="135" t="s">
        <v>242</v>
      </c>
      <c r="C77" s="237" t="s">
        <v>19</v>
      </c>
      <c r="D77" s="237" t="s">
        <v>41</v>
      </c>
      <c r="E77" s="221" t="s">
        <v>55</v>
      </c>
      <c r="F77" s="244">
        <f>Прил.3!K256</f>
        <v>0</v>
      </c>
      <c r="G77" s="244">
        <f>Прил.3!L256</f>
        <v>0</v>
      </c>
      <c r="H77" s="244">
        <f>Прил.3!M256</f>
        <v>0</v>
      </c>
    </row>
    <row r="78" spans="1:8" s="6" customFormat="1" ht="66" customHeight="1" x14ac:dyDescent="0.2">
      <c r="A78" s="132" t="s">
        <v>243</v>
      </c>
      <c r="B78" s="134" t="s">
        <v>244</v>
      </c>
      <c r="C78" s="239"/>
      <c r="D78" s="239"/>
      <c r="E78" s="219"/>
      <c r="F78" s="245">
        <f>F79</f>
        <v>39.761000000000003</v>
      </c>
      <c r="G78" s="245">
        <f>G79</f>
        <v>39.761000000000003</v>
      </c>
      <c r="H78" s="245">
        <f>H79</f>
        <v>39.761000000000003</v>
      </c>
    </row>
    <row r="79" spans="1:8" s="6" customFormat="1" ht="12.75" x14ac:dyDescent="0.2">
      <c r="A79" s="133" t="s">
        <v>82</v>
      </c>
      <c r="B79" s="135" t="s">
        <v>244</v>
      </c>
      <c r="C79" s="237" t="s">
        <v>19</v>
      </c>
      <c r="D79" s="237" t="s">
        <v>41</v>
      </c>
      <c r="E79" s="221" t="s">
        <v>55</v>
      </c>
      <c r="F79" s="244">
        <f>Прил.3!K260</f>
        <v>39.761000000000003</v>
      </c>
      <c r="G79" s="244">
        <f>Прил.3!L260</f>
        <v>39.761000000000003</v>
      </c>
      <c r="H79" s="244">
        <f>Прил.3!M260</f>
        <v>39.761000000000003</v>
      </c>
    </row>
    <row r="80" spans="1:8" s="6" customFormat="1" ht="38.25" customHeight="1" x14ac:dyDescent="0.2">
      <c r="A80" s="29" t="s">
        <v>431</v>
      </c>
      <c r="B80" s="134" t="s">
        <v>435</v>
      </c>
      <c r="C80" s="237"/>
      <c r="D80" s="237"/>
      <c r="E80" s="221"/>
      <c r="F80" s="245">
        <f>F81</f>
        <v>750.35500000000002</v>
      </c>
      <c r="G80" s="245">
        <f>G81</f>
        <v>750.35500000000002</v>
      </c>
      <c r="H80" s="245">
        <f>H81</f>
        <v>750.35500000000002</v>
      </c>
    </row>
    <row r="81" spans="1:8" s="6" customFormat="1" ht="12.75" x14ac:dyDescent="0.2">
      <c r="A81" s="14" t="s">
        <v>82</v>
      </c>
      <c r="B81" s="135" t="s">
        <v>435</v>
      </c>
      <c r="C81" s="237" t="s">
        <v>28</v>
      </c>
      <c r="D81" s="237" t="s">
        <v>18</v>
      </c>
      <c r="E81" s="221" t="s">
        <v>55</v>
      </c>
      <c r="F81" s="244">
        <f>Прил.3!K373</f>
        <v>750.35500000000002</v>
      </c>
      <c r="G81" s="244">
        <f>Прил.3!L373</f>
        <v>750.35500000000002</v>
      </c>
      <c r="H81" s="244">
        <f>Прил.3!M373</f>
        <v>750.35500000000002</v>
      </c>
    </row>
    <row r="82" spans="1:8" s="6" customFormat="1" ht="36" x14ac:dyDescent="0.2">
      <c r="A82" s="132" t="s">
        <v>192</v>
      </c>
      <c r="B82" s="134" t="s">
        <v>245</v>
      </c>
      <c r="C82" s="219"/>
      <c r="D82" s="219"/>
      <c r="E82" s="219"/>
      <c r="F82" s="245">
        <f>F83</f>
        <v>3601.8429999999998</v>
      </c>
      <c r="G82" s="245">
        <f>G83</f>
        <v>3601.8429999999998</v>
      </c>
      <c r="H82" s="245">
        <f>H83</f>
        <v>3601.8429999999998</v>
      </c>
    </row>
    <row r="83" spans="1:8" s="6" customFormat="1" ht="12.75" x14ac:dyDescent="0.2">
      <c r="A83" s="133" t="s">
        <v>82</v>
      </c>
      <c r="B83" s="135" t="s">
        <v>245</v>
      </c>
      <c r="C83" s="221" t="s">
        <v>28</v>
      </c>
      <c r="D83" s="221" t="s">
        <v>18</v>
      </c>
      <c r="E83" s="221" t="s">
        <v>55</v>
      </c>
      <c r="F83" s="243">
        <f>Прил.3!K377</f>
        <v>3601.8429999999998</v>
      </c>
      <c r="G83" s="243">
        <f>Прил.3!L377</f>
        <v>3601.8429999999998</v>
      </c>
      <c r="H83" s="243">
        <f>Прил.3!M377</f>
        <v>3601.8429999999998</v>
      </c>
    </row>
    <row r="84" spans="1:8" s="6" customFormat="1" ht="28.5" customHeight="1" x14ac:dyDescent="0.2">
      <c r="A84" s="132" t="s">
        <v>198</v>
      </c>
      <c r="B84" s="134" t="s">
        <v>246</v>
      </c>
      <c r="C84" s="219"/>
      <c r="D84" s="219"/>
      <c r="E84" s="219"/>
      <c r="F84" s="231">
        <f>F85</f>
        <v>76.239999999999995</v>
      </c>
      <c r="G84" s="231">
        <f>G85</f>
        <v>76.239999999999995</v>
      </c>
      <c r="H84" s="231">
        <f>H85</f>
        <v>76.239999999999995</v>
      </c>
    </row>
    <row r="85" spans="1:8" s="6" customFormat="1" ht="12.75" x14ac:dyDescent="0.2">
      <c r="A85" s="133" t="s">
        <v>82</v>
      </c>
      <c r="B85" s="135" t="s">
        <v>246</v>
      </c>
      <c r="C85" s="221" t="s">
        <v>38</v>
      </c>
      <c r="D85" s="221" t="s">
        <v>18</v>
      </c>
      <c r="E85" s="221" t="s">
        <v>55</v>
      </c>
      <c r="F85" s="243">
        <f>Прил.3!K392</f>
        <v>76.239999999999995</v>
      </c>
      <c r="G85" s="243">
        <f>Прил.3!L392</f>
        <v>76.239999999999995</v>
      </c>
      <c r="H85" s="243">
        <f>Прил.3!M392</f>
        <v>76.239999999999995</v>
      </c>
    </row>
    <row r="86" spans="1:8" s="6" customFormat="1" ht="36" x14ac:dyDescent="0.2">
      <c r="A86" s="132" t="s">
        <v>188</v>
      </c>
      <c r="B86" s="134" t="s">
        <v>247</v>
      </c>
      <c r="C86" s="219"/>
      <c r="D86" s="219"/>
      <c r="E86" s="219"/>
      <c r="F86" s="231">
        <f>F87</f>
        <v>4.83</v>
      </c>
      <c r="G86" s="231">
        <f>G87</f>
        <v>4.83</v>
      </c>
      <c r="H86" s="231">
        <f>H87</f>
        <v>4.83</v>
      </c>
    </row>
    <row r="87" spans="1:8" s="6" customFormat="1" ht="12.75" x14ac:dyDescent="0.2">
      <c r="A87" s="133" t="s">
        <v>82</v>
      </c>
      <c r="B87" s="135" t="s">
        <v>247</v>
      </c>
      <c r="C87" s="221" t="s">
        <v>22</v>
      </c>
      <c r="D87" s="221" t="s">
        <v>22</v>
      </c>
      <c r="E87" s="221" t="s">
        <v>55</v>
      </c>
      <c r="F87" s="243">
        <f>Прил.3!K365</f>
        <v>4.83</v>
      </c>
      <c r="G87" s="243">
        <f>Прил.3!L365</f>
        <v>4.83</v>
      </c>
      <c r="H87" s="243">
        <f>Прил.3!M365</f>
        <v>4.83</v>
      </c>
    </row>
    <row r="88" spans="1:8" s="6" customFormat="1" ht="30.75" customHeight="1" x14ac:dyDescent="0.2">
      <c r="A88" s="136" t="s">
        <v>248</v>
      </c>
      <c r="B88" s="134" t="s">
        <v>249</v>
      </c>
      <c r="C88" s="219"/>
      <c r="D88" s="219"/>
      <c r="E88" s="219"/>
      <c r="F88" s="231">
        <f>F89</f>
        <v>23.72</v>
      </c>
      <c r="G88" s="231">
        <f>G89</f>
        <v>23.72</v>
      </c>
      <c r="H88" s="231">
        <f>H89</f>
        <v>23.72</v>
      </c>
    </row>
    <row r="89" spans="1:8" s="6" customFormat="1" ht="12.75" x14ac:dyDescent="0.2">
      <c r="A89" s="25" t="s">
        <v>82</v>
      </c>
      <c r="B89" s="135" t="s">
        <v>249</v>
      </c>
      <c r="C89" s="221" t="s">
        <v>18</v>
      </c>
      <c r="D89" s="221" t="s">
        <v>19</v>
      </c>
      <c r="E89" s="221" t="s">
        <v>55</v>
      </c>
      <c r="F89" s="243">
        <f>Прил.3!K104</f>
        <v>23.72</v>
      </c>
      <c r="G89" s="243">
        <f>Прил.3!L104</f>
        <v>23.72</v>
      </c>
      <c r="H89" s="243">
        <f>Прил.3!M104</f>
        <v>23.72</v>
      </c>
    </row>
    <row r="90" spans="1:8" s="6" customFormat="1" ht="57.75" customHeight="1" x14ac:dyDescent="0.2">
      <c r="A90" s="132" t="s">
        <v>195</v>
      </c>
      <c r="B90" s="134" t="s">
        <v>250</v>
      </c>
      <c r="C90" s="219"/>
      <c r="D90" s="219"/>
      <c r="E90" s="219"/>
      <c r="F90" s="231">
        <f>F91</f>
        <v>459.68900000000002</v>
      </c>
      <c r="G90" s="231">
        <f>G91</f>
        <v>459.68900000000002</v>
      </c>
      <c r="H90" s="231">
        <f>H91</f>
        <v>459.68900000000002</v>
      </c>
    </row>
    <row r="91" spans="1:8" s="6" customFormat="1" ht="12.75" x14ac:dyDescent="0.2">
      <c r="A91" s="133" t="s">
        <v>82</v>
      </c>
      <c r="B91" s="135" t="s">
        <v>250</v>
      </c>
      <c r="C91" s="221" t="s">
        <v>28</v>
      </c>
      <c r="D91" s="221" t="s">
        <v>19</v>
      </c>
      <c r="E91" s="221" t="s">
        <v>55</v>
      </c>
      <c r="F91" s="243">
        <f>Прил.3!K384</f>
        <v>459.68900000000002</v>
      </c>
      <c r="G91" s="243">
        <f>Прил.3!L384</f>
        <v>459.68900000000002</v>
      </c>
      <c r="H91" s="243">
        <f>Прил.3!M384</f>
        <v>459.68900000000002</v>
      </c>
    </row>
    <row r="92" spans="1:8" s="6" customFormat="1" ht="27.75" customHeight="1" x14ac:dyDescent="0.2">
      <c r="A92" s="130" t="s">
        <v>71</v>
      </c>
      <c r="B92" s="138" t="s">
        <v>97</v>
      </c>
      <c r="C92" s="219"/>
      <c r="D92" s="219"/>
      <c r="E92" s="219"/>
      <c r="F92" s="231">
        <f>F93</f>
        <v>1.7</v>
      </c>
      <c r="G92" s="231">
        <f>G93</f>
        <v>1.7</v>
      </c>
      <c r="H92" s="231">
        <f>H93</f>
        <v>1.7</v>
      </c>
    </row>
    <row r="93" spans="1:8" s="6" customFormat="1" ht="12.75" x14ac:dyDescent="0.2">
      <c r="A93" s="25" t="s">
        <v>82</v>
      </c>
      <c r="B93" s="139" t="s">
        <v>97</v>
      </c>
      <c r="C93" s="221" t="s">
        <v>18</v>
      </c>
      <c r="D93" s="221" t="s">
        <v>19</v>
      </c>
      <c r="E93" s="221" t="s">
        <v>55</v>
      </c>
      <c r="F93" s="243">
        <f>Прил.3!K89</f>
        <v>1.7</v>
      </c>
      <c r="G93" s="243">
        <f>Прил.3!L89</f>
        <v>1.7</v>
      </c>
      <c r="H93" s="243">
        <f>Прил.3!M89</f>
        <v>1.7</v>
      </c>
    </row>
    <row r="94" spans="1:8" s="6" customFormat="1" ht="65.25" customHeight="1" x14ac:dyDescent="0.2">
      <c r="A94" s="130" t="s">
        <v>72</v>
      </c>
      <c r="B94" s="138" t="s">
        <v>98</v>
      </c>
      <c r="C94" s="219"/>
      <c r="D94" s="219"/>
      <c r="E94" s="219"/>
      <c r="F94" s="231">
        <f>F95</f>
        <v>31.873719999999999</v>
      </c>
      <c r="G94" s="231">
        <f>G95</f>
        <v>31.873719999999999</v>
      </c>
      <c r="H94" s="231">
        <f>H95</f>
        <v>31.873719999999999</v>
      </c>
    </row>
    <row r="95" spans="1:8" s="6" customFormat="1" ht="12.75" x14ac:dyDescent="0.2">
      <c r="A95" s="25" t="s">
        <v>82</v>
      </c>
      <c r="B95" s="139" t="s">
        <v>98</v>
      </c>
      <c r="C95" s="221" t="s">
        <v>18</v>
      </c>
      <c r="D95" s="221" t="s">
        <v>19</v>
      </c>
      <c r="E95" s="221" t="s">
        <v>55</v>
      </c>
      <c r="F95" s="243">
        <f>Прил.3!K93</f>
        <v>31.873719999999999</v>
      </c>
      <c r="G95" s="243">
        <f>Прил.3!L93</f>
        <v>31.873719999999999</v>
      </c>
      <c r="H95" s="243">
        <f>Прил.3!M93</f>
        <v>31.873719999999999</v>
      </c>
    </row>
    <row r="96" spans="1:8" s="6" customFormat="1" ht="26.25" customHeight="1" x14ac:dyDescent="0.2">
      <c r="A96" s="137" t="s">
        <v>251</v>
      </c>
      <c r="B96" s="138" t="s">
        <v>99</v>
      </c>
      <c r="C96" s="219"/>
      <c r="D96" s="219"/>
      <c r="E96" s="219"/>
      <c r="F96" s="231">
        <f>F97</f>
        <v>18.591000000000001</v>
      </c>
      <c r="G96" s="231">
        <f>G97</f>
        <v>18.591000000000001</v>
      </c>
      <c r="H96" s="231">
        <f>H97</f>
        <v>18.591000000000001</v>
      </c>
    </row>
    <row r="97" spans="1:8" s="6" customFormat="1" ht="12.75" x14ac:dyDescent="0.2">
      <c r="A97" s="25" t="s">
        <v>82</v>
      </c>
      <c r="B97" s="139" t="s">
        <v>99</v>
      </c>
      <c r="C97" s="221" t="s">
        <v>18</v>
      </c>
      <c r="D97" s="221" t="s">
        <v>19</v>
      </c>
      <c r="E97" s="221" t="s">
        <v>55</v>
      </c>
      <c r="F97" s="243">
        <f>Прил.3!K97</f>
        <v>18.591000000000001</v>
      </c>
      <c r="G97" s="243">
        <f>Прил.3!L97</f>
        <v>18.591000000000001</v>
      </c>
      <c r="H97" s="243">
        <f>Прил.3!M97</f>
        <v>18.591000000000001</v>
      </c>
    </row>
    <row r="98" spans="1:8" s="6" customFormat="1" ht="24" x14ac:dyDescent="0.2">
      <c r="A98" s="172" t="s">
        <v>214</v>
      </c>
      <c r="B98" s="138" t="s">
        <v>257</v>
      </c>
      <c r="C98" s="219"/>
      <c r="D98" s="219"/>
      <c r="E98" s="219"/>
      <c r="F98" s="231">
        <f>F99</f>
        <v>0</v>
      </c>
      <c r="G98" s="231">
        <f>G99</f>
        <v>0</v>
      </c>
      <c r="H98" s="231">
        <f>H99</f>
        <v>0</v>
      </c>
    </row>
    <row r="99" spans="1:8" s="6" customFormat="1" ht="12.75" x14ac:dyDescent="0.2">
      <c r="A99" s="25" t="s">
        <v>82</v>
      </c>
      <c r="B99" s="139" t="s">
        <v>257</v>
      </c>
      <c r="C99" s="221" t="s">
        <v>38</v>
      </c>
      <c r="D99" s="221" t="s">
        <v>23</v>
      </c>
      <c r="E99" s="221" t="s">
        <v>55</v>
      </c>
      <c r="F99" s="243">
        <f>Прил.3!K399</f>
        <v>0</v>
      </c>
      <c r="G99" s="243">
        <f>Прил.3!L399</f>
        <v>0</v>
      </c>
      <c r="H99" s="243">
        <f>Прил.3!M399</f>
        <v>0</v>
      </c>
    </row>
    <row r="100" spans="1:8" s="184" customFormat="1" ht="28.5" customHeight="1" x14ac:dyDescent="0.2">
      <c r="A100" s="513" t="s">
        <v>493</v>
      </c>
      <c r="B100" s="514" t="s">
        <v>496</v>
      </c>
      <c r="C100" s="505"/>
      <c r="D100" s="505"/>
      <c r="E100" s="505"/>
      <c r="F100" s="508">
        <f t="shared" ref="F100:H101" si="4">F101</f>
        <v>0</v>
      </c>
      <c r="G100" s="508">
        <f t="shared" si="4"/>
        <v>0</v>
      </c>
      <c r="H100" s="508">
        <f t="shared" si="4"/>
        <v>0</v>
      </c>
    </row>
    <row r="101" spans="1:8" s="184" customFormat="1" ht="25.5" customHeight="1" x14ac:dyDescent="0.2">
      <c r="A101" s="373" t="s">
        <v>491</v>
      </c>
      <c r="B101" s="139" t="s">
        <v>495</v>
      </c>
      <c r="C101" s="221"/>
      <c r="D101" s="221"/>
      <c r="E101" s="221"/>
      <c r="F101" s="243">
        <f t="shared" si="4"/>
        <v>0</v>
      </c>
      <c r="G101" s="243">
        <f t="shared" si="4"/>
        <v>0</v>
      </c>
      <c r="H101" s="243">
        <f t="shared" si="4"/>
        <v>0</v>
      </c>
    </row>
    <row r="102" spans="1:8" s="184" customFormat="1" ht="24" x14ac:dyDescent="0.2">
      <c r="A102" s="25" t="s">
        <v>147</v>
      </c>
      <c r="B102" s="240" t="s">
        <v>495</v>
      </c>
      <c r="C102" s="221" t="s">
        <v>18</v>
      </c>
      <c r="D102" s="221" t="s">
        <v>22</v>
      </c>
      <c r="E102" s="221" t="s">
        <v>519</v>
      </c>
      <c r="F102" s="243">
        <f>Прил.3!K111</f>
        <v>0</v>
      </c>
      <c r="G102" s="243">
        <f>Прил.3!L111</f>
        <v>0</v>
      </c>
      <c r="H102" s="243">
        <f>Прил.3!M111</f>
        <v>0</v>
      </c>
    </row>
    <row r="103" spans="1:8" s="184" customFormat="1" ht="25.5" x14ac:dyDescent="0.2">
      <c r="A103" s="504" t="s">
        <v>550</v>
      </c>
      <c r="B103" s="510" t="s">
        <v>552</v>
      </c>
      <c r="C103" s="511"/>
      <c r="D103" s="511"/>
      <c r="E103" s="506"/>
      <c r="F103" s="512">
        <f>F104+F106+F108</f>
        <v>27426.11</v>
      </c>
      <c r="G103" s="512">
        <f t="shared" ref="G103:H103" si="5">G104+G106+G108</f>
        <v>0</v>
      </c>
      <c r="H103" s="512">
        <f t="shared" si="5"/>
        <v>0</v>
      </c>
    </row>
    <row r="104" spans="1:8" s="184" customFormat="1" ht="12.75" x14ac:dyDescent="0.2">
      <c r="A104" s="372" t="s">
        <v>506</v>
      </c>
      <c r="B104" s="240" t="s">
        <v>553</v>
      </c>
      <c r="C104" s="237"/>
      <c r="D104" s="237"/>
      <c r="E104" s="221"/>
      <c r="F104" s="374">
        <f t="shared" ref="F104:H104" si="6">F105</f>
        <v>0</v>
      </c>
      <c r="G104" s="374">
        <f t="shared" si="6"/>
        <v>0</v>
      </c>
      <c r="H104" s="374">
        <f t="shared" si="6"/>
        <v>0</v>
      </c>
    </row>
    <row r="105" spans="1:8" s="184" customFormat="1" ht="12.75" x14ac:dyDescent="0.2">
      <c r="A105" s="188" t="s">
        <v>468</v>
      </c>
      <c r="B105" s="139" t="s">
        <v>553</v>
      </c>
      <c r="C105" s="237" t="s">
        <v>27</v>
      </c>
      <c r="D105" s="237" t="s">
        <v>21</v>
      </c>
      <c r="E105" s="221" t="s">
        <v>467</v>
      </c>
      <c r="F105" s="244">
        <f>Прил.3!K291</f>
        <v>0</v>
      </c>
      <c r="G105" s="244">
        <f>Прил.3!L291</f>
        <v>0</v>
      </c>
      <c r="H105" s="244">
        <f>Прил.3!M291</f>
        <v>0</v>
      </c>
    </row>
    <row r="106" spans="1:8" s="184" customFormat="1" ht="24" x14ac:dyDescent="0.2">
      <c r="A106" s="372" t="s">
        <v>471</v>
      </c>
      <c r="B106" s="240" t="s">
        <v>554</v>
      </c>
      <c r="C106" s="237"/>
      <c r="D106" s="237"/>
      <c r="E106" s="221"/>
      <c r="F106" s="374">
        <f>F107</f>
        <v>27182</v>
      </c>
      <c r="G106" s="374">
        <f t="shared" ref="G106:H106" si="7">G107</f>
        <v>0</v>
      </c>
      <c r="H106" s="374">
        <f t="shared" si="7"/>
        <v>0</v>
      </c>
    </row>
    <row r="107" spans="1:8" s="184" customFormat="1" ht="12.75" x14ac:dyDescent="0.2">
      <c r="A107" s="188" t="s">
        <v>468</v>
      </c>
      <c r="B107" s="139" t="s">
        <v>554</v>
      </c>
      <c r="C107" s="237" t="s">
        <v>27</v>
      </c>
      <c r="D107" s="237" t="s">
        <v>21</v>
      </c>
      <c r="E107" s="221" t="s">
        <v>467</v>
      </c>
      <c r="F107" s="244">
        <f>Прил.3!K298</f>
        <v>27182</v>
      </c>
      <c r="G107" s="244">
        <f>Прил.3!L298</f>
        <v>0</v>
      </c>
      <c r="H107" s="244">
        <f>Прил.3!M298</f>
        <v>0</v>
      </c>
    </row>
    <row r="108" spans="1:8" s="184" customFormat="1" ht="24" x14ac:dyDescent="0.2">
      <c r="A108" s="456" t="s">
        <v>537</v>
      </c>
      <c r="B108" s="139" t="s">
        <v>555</v>
      </c>
      <c r="C108" s="237"/>
      <c r="D108" s="237"/>
      <c r="E108" s="221"/>
      <c r="F108" s="374">
        <f>F109</f>
        <v>244.11</v>
      </c>
      <c r="G108" s="374">
        <f t="shared" ref="G108:H108" si="8">G109</f>
        <v>0</v>
      </c>
      <c r="H108" s="374">
        <f t="shared" si="8"/>
        <v>0</v>
      </c>
    </row>
    <row r="109" spans="1:8" s="184" customFormat="1" ht="12.75" x14ac:dyDescent="0.2">
      <c r="A109" s="188" t="s">
        <v>468</v>
      </c>
      <c r="B109" s="139" t="s">
        <v>555</v>
      </c>
      <c r="C109" s="237" t="s">
        <v>27</v>
      </c>
      <c r="D109" s="237" t="s">
        <v>21</v>
      </c>
      <c r="E109" s="221" t="s">
        <v>467</v>
      </c>
      <c r="F109" s="244">
        <f>Прил.3!K303</f>
        <v>244.11</v>
      </c>
      <c r="G109" s="244"/>
      <c r="H109" s="244"/>
    </row>
    <row r="110" spans="1:8" s="6" customFormat="1" ht="25.5" x14ac:dyDescent="0.2">
      <c r="A110" s="503" t="s">
        <v>546</v>
      </c>
      <c r="B110" s="509" t="s">
        <v>547</v>
      </c>
      <c r="C110" s="506"/>
      <c r="D110" s="506"/>
      <c r="E110" s="506"/>
      <c r="F110" s="508">
        <f>F111</f>
        <v>10</v>
      </c>
      <c r="G110" s="508">
        <f t="shared" ref="G110:H110" si="9">G111</f>
        <v>10</v>
      </c>
      <c r="H110" s="508">
        <f t="shared" si="9"/>
        <v>10</v>
      </c>
    </row>
    <row r="111" spans="1:8" s="6" customFormat="1" ht="12.75" x14ac:dyDescent="0.2">
      <c r="A111" s="132" t="s">
        <v>252</v>
      </c>
      <c r="B111" s="134" t="s">
        <v>548</v>
      </c>
      <c r="C111" s="219"/>
      <c r="D111" s="219"/>
      <c r="E111" s="219"/>
      <c r="F111" s="231">
        <f>F112+F113</f>
        <v>10</v>
      </c>
      <c r="G111" s="231">
        <f>G112</f>
        <v>10</v>
      </c>
      <c r="H111" s="231">
        <f>H112</f>
        <v>10</v>
      </c>
    </row>
    <row r="112" spans="1:8" s="6" customFormat="1" ht="12.75" x14ac:dyDescent="0.2">
      <c r="A112" s="140" t="s">
        <v>134</v>
      </c>
      <c r="B112" s="135" t="s">
        <v>548</v>
      </c>
      <c r="C112" s="221" t="s">
        <v>18</v>
      </c>
      <c r="D112" s="221" t="s">
        <v>34</v>
      </c>
      <c r="E112" s="219" t="s">
        <v>36</v>
      </c>
      <c r="F112" s="243">
        <f>Прил.3!K117</f>
        <v>10</v>
      </c>
      <c r="G112" s="243">
        <f>Прил.3!L117</f>
        <v>10</v>
      </c>
      <c r="H112" s="243">
        <f>Прил.3!M117</f>
        <v>10</v>
      </c>
    </row>
    <row r="113" spans="1:8" s="184" customFormat="1" ht="24" x14ac:dyDescent="0.2">
      <c r="A113" s="140" t="s">
        <v>147</v>
      </c>
      <c r="B113" s="135" t="s">
        <v>548</v>
      </c>
      <c r="C113" s="221" t="s">
        <v>23</v>
      </c>
      <c r="D113" s="221" t="s">
        <v>24</v>
      </c>
      <c r="E113" s="219" t="s">
        <v>63</v>
      </c>
      <c r="F113" s="243">
        <f>Прил.3!K148</f>
        <v>0</v>
      </c>
      <c r="G113" s="243">
        <f>Прил.3!L148</f>
        <v>0</v>
      </c>
      <c r="H113" s="243">
        <f>Прил.3!M148</f>
        <v>0</v>
      </c>
    </row>
    <row r="114" spans="1:8" s="184" customFormat="1" ht="12.75" x14ac:dyDescent="0.2">
      <c r="A114" s="503" t="s">
        <v>130</v>
      </c>
      <c r="B114" s="507" t="s">
        <v>220</v>
      </c>
      <c r="C114" s="506"/>
      <c r="D114" s="506"/>
      <c r="E114" s="506"/>
      <c r="F114" s="508">
        <f>F115</f>
        <v>0</v>
      </c>
      <c r="G114" s="508">
        <f t="shared" ref="G114:H114" si="10">G115</f>
        <v>0</v>
      </c>
      <c r="H114" s="508">
        <f t="shared" si="10"/>
        <v>0</v>
      </c>
    </row>
    <row r="115" spans="1:8" s="184" customFormat="1" ht="12.75" x14ac:dyDescent="0.2">
      <c r="A115" s="140" t="s">
        <v>53</v>
      </c>
      <c r="B115" s="135" t="s">
        <v>221</v>
      </c>
      <c r="C115" s="221"/>
      <c r="D115" s="221"/>
      <c r="E115" s="219"/>
      <c r="F115" s="243">
        <f>F116</f>
        <v>0</v>
      </c>
      <c r="G115" s="243">
        <f t="shared" ref="G115:H115" si="11">G116</f>
        <v>0</v>
      </c>
      <c r="H115" s="243">
        <f t="shared" si="11"/>
        <v>0</v>
      </c>
    </row>
    <row r="116" spans="1:8" s="6" customFormat="1" ht="27.75" customHeight="1" x14ac:dyDescent="0.2">
      <c r="A116" s="132" t="s">
        <v>451</v>
      </c>
      <c r="B116" s="135" t="s">
        <v>540</v>
      </c>
      <c r="C116" s="221"/>
      <c r="D116" s="221"/>
      <c r="E116" s="219"/>
      <c r="F116" s="231">
        <f>F117</f>
        <v>0</v>
      </c>
      <c r="G116" s="231">
        <f>G117</f>
        <v>0</v>
      </c>
      <c r="H116" s="231">
        <f>H117</f>
        <v>0</v>
      </c>
    </row>
    <row r="117" spans="1:8" s="6" customFormat="1" ht="28.5" customHeight="1" x14ac:dyDescent="0.2">
      <c r="A117" s="126" t="s">
        <v>147</v>
      </c>
      <c r="B117" s="135" t="s">
        <v>540</v>
      </c>
      <c r="C117" s="221" t="s">
        <v>23</v>
      </c>
      <c r="D117" s="221" t="s">
        <v>38</v>
      </c>
      <c r="E117" s="219" t="s">
        <v>63</v>
      </c>
      <c r="F117" s="243">
        <f>Прил.3!K173</f>
        <v>0</v>
      </c>
      <c r="G117" s="243">
        <f>Прил.3!L173</f>
        <v>0</v>
      </c>
      <c r="H117" s="243">
        <f>Прил.3!M173</f>
        <v>0</v>
      </c>
    </row>
    <row r="118" spans="1:8" s="6" customFormat="1" ht="12.75" x14ac:dyDescent="0.2">
      <c r="A118" s="127"/>
      <c r="B118" s="238"/>
      <c r="C118" s="221"/>
      <c r="D118" s="221"/>
      <c r="E118" s="221"/>
      <c r="F118" s="243"/>
      <c r="G118" s="243"/>
      <c r="H118" s="243"/>
    </row>
    <row r="119" spans="1:8" ht="12.75" x14ac:dyDescent="0.2">
      <c r="A119" s="141" t="s">
        <v>201</v>
      </c>
      <c r="B119" s="241"/>
      <c r="C119" s="235"/>
      <c r="D119" s="235"/>
      <c r="E119" s="235"/>
      <c r="F119" s="231">
        <f>Прил.3!K402</f>
        <v>0</v>
      </c>
      <c r="G119" s="231">
        <f>Прил.3!L402</f>
        <v>300</v>
      </c>
      <c r="H119" s="231">
        <f>Прил.3!M402</f>
        <v>525</v>
      </c>
    </row>
    <row r="120" spans="1:8" ht="12.75" x14ac:dyDescent="0.2">
      <c r="A120" s="123" t="s">
        <v>222</v>
      </c>
      <c r="B120" s="235"/>
      <c r="C120" s="235"/>
      <c r="D120" s="235"/>
      <c r="E120" s="235"/>
      <c r="F120" s="242">
        <f>F119+F8</f>
        <v>41885.435960000003</v>
      </c>
      <c r="G120" s="242">
        <f>G119+G8</f>
        <v>11777.420909999999</v>
      </c>
      <c r="H120" s="242">
        <f>H119+H8</f>
        <v>10448.167679999999</v>
      </c>
    </row>
  </sheetData>
  <mergeCells count="5">
    <mergeCell ref="A5:H5"/>
    <mergeCell ref="A1:H1"/>
    <mergeCell ref="A2:H2"/>
    <mergeCell ref="A3:H3"/>
    <mergeCell ref="A4:H4"/>
  </mergeCells>
  <pageMargins left="0.25" right="0.25" top="0.75" bottom="0.75" header="0.3" footer="0.3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zoomScaleNormal="100" workbookViewId="0">
      <selection activeCell="H16" sqref="H16"/>
    </sheetView>
  </sheetViews>
  <sheetFormatPr defaultRowHeight="15.75" x14ac:dyDescent="0.25"/>
  <cols>
    <col min="1" max="1" width="23.28515625" style="2" customWidth="1"/>
    <col min="2" max="2" width="76.5703125" style="2" customWidth="1"/>
    <col min="3" max="3" width="14.42578125" style="2" customWidth="1"/>
    <col min="4" max="4" width="14.28515625" style="2" customWidth="1"/>
    <col min="5" max="5" width="14" style="2" bestFit="1" customWidth="1"/>
    <col min="6" max="16384" width="9.140625" style="84"/>
  </cols>
  <sheetData>
    <row r="1" spans="1:5" x14ac:dyDescent="0.25">
      <c r="A1" s="636" t="s">
        <v>429</v>
      </c>
      <c r="B1" s="636"/>
      <c r="C1" s="636"/>
      <c r="D1" s="636"/>
      <c r="E1" s="636"/>
    </row>
    <row r="2" spans="1:5" x14ac:dyDescent="0.25">
      <c r="A2" s="636" t="s">
        <v>299</v>
      </c>
      <c r="B2" s="636"/>
      <c r="C2" s="636"/>
      <c r="D2" s="636"/>
      <c r="E2" s="636"/>
    </row>
    <row r="3" spans="1:5" x14ac:dyDescent="0.25">
      <c r="A3" s="636" t="s">
        <v>300</v>
      </c>
      <c r="B3" s="636"/>
      <c r="C3" s="636"/>
      <c r="D3" s="636"/>
      <c r="E3" s="636"/>
    </row>
    <row r="4" spans="1:5" x14ac:dyDescent="0.25">
      <c r="A4" s="636" t="s">
        <v>301</v>
      </c>
      <c r="B4" s="636"/>
      <c r="C4" s="636"/>
      <c r="D4" s="636"/>
      <c r="E4" s="636"/>
    </row>
    <row r="5" spans="1:5" x14ac:dyDescent="0.25">
      <c r="A5" s="636" t="s">
        <v>564</v>
      </c>
      <c r="B5" s="636"/>
      <c r="C5" s="636"/>
      <c r="D5" s="636"/>
      <c r="E5" s="636"/>
    </row>
    <row r="6" spans="1:5" x14ac:dyDescent="0.25">
      <c r="A6" s="85"/>
      <c r="B6" s="85"/>
      <c r="C6" s="85"/>
      <c r="D6" s="85"/>
      <c r="E6" s="85"/>
    </row>
    <row r="7" spans="1:5" ht="20.25" customHeight="1" x14ac:dyDescent="0.25">
      <c r="A7" s="631" t="s">
        <v>543</v>
      </c>
      <c r="B7" s="631"/>
      <c r="C7" s="631"/>
      <c r="D7" s="631"/>
      <c r="E7" s="631"/>
    </row>
    <row r="8" spans="1:5" x14ac:dyDescent="0.25">
      <c r="A8" s="86"/>
      <c r="B8" s="86"/>
      <c r="C8" s="86"/>
      <c r="D8" s="86"/>
      <c r="E8" s="86"/>
    </row>
    <row r="9" spans="1:5" ht="23.25" customHeight="1" x14ac:dyDescent="0.25">
      <c r="A9" s="632" t="s">
        <v>264</v>
      </c>
      <c r="B9" s="632" t="s">
        <v>302</v>
      </c>
      <c r="C9" s="87" t="s">
        <v>425</v>
      </c>
      <c r="D9" s="87" t="s">
        <v>492</v>
      </c>
      <c r="E9" s="87" t="s">
        <v>527</v>
      </c>
    </row>
    <row r="10" spans="1:5" ht="29.25" customHeight="1" x14ac:dyDescent="0.25">
      <c r="A10" s="633"/>
      <c r="B10" s="633"/>
      <c r="C10" s="88" t="s">
        <v>321</v>
      </c>
      <c r="D10" s="88" t="s">
        <v>303</v>
      </c>
      <c r="E10" s="88" t="s">
        <v>322</v>
      </c>
    </row>
    <row r="11" spans="1:5" x14ac:dyDescent="0.25">
      <c r="A11" s="89" t="s">
        <v>304</v>
      </c>
      <c r="B11" s="90" t="s">
        <v>305</v>
      </c>
      <c r="C11" s="91">
        <f>C12</f>
        <v>785.92496000000392</v>
      </c>
      <c r="D11" s="91">
        <v>0</v>
      </c>
      <c r="E11" s="91">
        <v>0</v>
      </c>
    </row>
    <row r="12" spans="1:5" x14ac:dyDescent="0.25">
      <c r="A12" s="89" t="s">
        <v>306</v>
      </c>
      <c r="B12" s="90" t="s">
        <v>307</v>
      </c>
      <c r="C12" s="94">
        <f>C17+C13</f>
        <v>785.92496000000392</v>
      </c>
      <c r="D12" s="94">
        <f>D17+D13</f>
        <v>0</v>
      </c>
      <c r="E12" s="94">
        <f>E17+E13</f>
        <v>0</v>
      </c>
    </row>
    <row r="13" spans="1:5" x14ac:dyDescent="0.25">
      <c r="A13" s="89" t="s">
        <v>308</v>
      </c>
      <c r="B13" s="90" t="s">
        <v>309</v>
      </c>
      <c r="C13" s="91">
        <f t="shared" ref="C13:E15" si="0">C14</f>
        <v>-41099.510999999999</v>
      </c>
      <c r="D13" s="117">
        <f t="shared" si="0"/>
        <v>-11777.420910000001</v>
      </c>
      <c r="E13" s="117">
        <f t="shared" si="0"/>
        <v>-10448.167679999999</v>
      </c>
    </row>
    <row r="14" spans="1:5" x14ac:dyDescent="0.25">
      <c r="A14" s="92" t="s">
        <v>310</v>
      </c>
      <c r="B14" s="93" t="s">
        <v>311</v>
      </c>
      <c r="C14" s="94">
        <f>C15</f>
        <v>-41099.510999999999</v>
      </c>
      <c r="D14" s="94">
        <f t="shared" si="0"/>
        <v>-11777.420910000001</v>
      </c>
      <c r="E14" s="94">
        <f t="shared" si="0"/>
        <v>-10448.167679999999</v>
      </c>
    </row>
    <row r="15" spans="1:5" x14ac:dyDescent="0.25">
      <c r="A15" s="92" t="s">
        <v>312</v>
      </c>
      <c r="B15" s="92" t="s">
        <v>313</v>
      </c>
      <c r="C15" s="94">
        <f t="shared" si="0"/>
        <v>-41099.510999999999</v>
      </c>
      <c r="D15" s="94">
        <f t="shared" si="0"/>
        <v>-11777.420910000001</v>
      </c>
      <c r="E15" s="94">
        <f t="shared" si="0"/>
        <v>-10448.167679999999</v>
      </c>
    </row>
    <row r="16" spans="1:5" x14ac:dyDescent="0.25">
      <c r="A16" s="92" t="s">
        <v>556</v>
      </c>
      <c r="B16" s="92" t="s">
        <v>558</v>
      </c>
      <c r="C16" s="94">
        <f>-(Прил.1!C73)</f>
        <v>-41099.510999999999</v>
      </c>
      <c r="D16" s="118">
        <f>-(Прил.1!D73)</f>
        <v>-11777.420910000001</v>
      </c>
      <c r="E16" s="118">
        <f>-(Прил.1!E73)</f>
        <v>-10448.167679999999</v>
      </c>
    </row>
    <row r="17" spans="1:5" x14ac:dyDescent="0.25">
      <c r="A17" s="89" t="s">
        <v>314</v>
      </c>
      <c r="B17" s="89" t="s">
        <v>315</v>
      </c>
      <c r="C17" s="91">
        <f t="shared" ref="C17:E19" si="1">C18</f>
        <v>41885.435960000003</v>
      </c>
      <c r="D17" s="117">
        <f t="shared" si="1"/>
        <v>11777.420910000001</v>
      </c>
      <c r="E17" s="117">
        <f t="shared" si="1"/>
        <v>10448.16768</v>
      </c>
    </row>
    <row r="18" spans="1:5" x14ac:dyDescent="0.25">
      <c r="A18" s="92" t="s">
        <v>316</v>
      </c>
      <c r="B18" s="92" t="s">
        <v>317</v>
      </c>
      <c r="C18" s="94">
        <f>C19</f>
        <v>41885.435960000003</v>
      </c>
      <c r="D18" s="94">
        <f t="shared" si="1"/>
        <v>11777.420910000001</v>
      </c>
      <c r="E18" s="94">
        <f t="shared" si="1"/>
        <v>10448.16768</v>
      </c>
    </row>
    <row r="19" spans="1:5" x14ac:dyDescent="0.25">
      <c r="A19" s="92" t="s">
        <v>318</v>
      </c>
      <c r="B19" s="92" t="s">
        <v>319</v>
      </c>
      <c r="C19" s="94">
        <f t="shared" si="1"/>
        <v>41885.435960000003</v>
      </c>
      <c r="D19" s="94">
        <f t="shared" si="1"/>
        <v>11777.420910000001</v>
      </c>
      <c r="E19" s="94">
        <f t="shared" si="1"/>
        <v>10448.16768</v>
      </c>
    </row>
    <row r="20" spans="1:5" x14ac:dyDescent="0.25">
      <c r="A20" s="92" t="s">
        <v>557</v>
      </c>
      <c r="B20" s="92" t="s">
        <v>559</v>
      </c>
      <c r="C20" s="94">
        <f>Прил.3!K12</f>
        <v>41885.435960000003</v>
      </c>
      <c r="D20" s="118">
        <f>Прил.3!L12</f>
        <v>11777.420910000001</v>
      </c>
      <c r="E20" s="118">
        <f>Прил.3!M12</f>
        <v>10448.16768</v>
      </c>
    </row>
    <row r="21" spans="1:5" x14ac:dyDescent="0.25">
      <c r="A21" s="634" t="s">
        <v>320</v>
      </c>
      <c r="B21" s="635"/>
      <c r="C21" s="163">
        <f>C11</f>
        <v>785.92496000000392</v>
      </c>
      <c r="D21" s="163">
        <f>D11</f>
        <v>0</v>
      </c>
      <c r="E21" s="163">
        <f>E11</f>
        <v>0</v>
      </c>
    </row>
  </sheetData>
  <mergeCells count="9">
    <mergeCell ref="A7:E7"/>
    <mergeCell ref="B9:B10"/>
    <mergeCell ref="A9:A10"/>
    <mergeCell ref="A21:B21"/>
    <mergeCell ref="A1:E1"/>
    <mergeCell ref="A2:E2"/>
    <mergeCell ref="A3:E3"/>
    <mergeCell ref="A4:E4"/>
    <mergeCell ref="A5:E5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Прил.1</vt:lpstr>
      <vt:lpstr>Прил.2</vt:lpstr>
      <vt:lpstr>Прил.3</vt:lpstr>
      <vt:lpstr>Прил.4</vt:lpstr>
      <vt:lpstr>Прил.5</vt:lpstr>
      <vt:lpstr>Прил.6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Сельсовет</cp:lastModifiedBy>
  <cp:lastPrinted>2021-02-26T06:11:35Z</cp:lastPrinted>
  <dcterms:created xsi:type="dcterms:W3CDTF">2014-11-11T09:14:50Z</dcterms:created>
  <dcterms:modified xsi:type="dcterms:W3CDTF">2021-03-15T03:57:23Z</dcterms:modified>
</cp:coreProperties>
</file>